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defaultThemeVersion="166925"/>
  <mc:AlternateContent xmlns:mc="http://schemas.openxmlformats.org/markup-compatibility/2006">
    <mc:Choice Requires="x15">
      <x15ac:absPath xmlns:x15ac="http://schemas.microsoft.com/office/spreadsheetml/2010/11/ac" url="/Users/JimPhillips/Desktop/_PH Automotive/_Courses/_Mastery/"/>
    </mc:Choice>
  </mc:AlternateContent>
  <xr:revisionPtr revIDLastSave="0" documentId="13_ncr:1_{2C7327EE-3CFB-3840-9751-3F0729D5BC97}" xr6:coauthVersionLast="47" xr6:coauthVersionMax="47" xr10:uidLastSave="{00000000-0000-0000-0000-000000000000}"/>
  <bookViews>
    <workbookView xWindow="15180" yWindow="-22000" windowWidth="34880" windowHeight="21100" xr2:uid="{322F6B71-9948-EF44-BA33-86BCE26D5911}"/>
  </bookViews>
  <sheets>
    <sheet name="Kayla Sales Current" sheetId="1" r:id="rId1"/>
    <sheet name="Kayla Sales New" sheetId="2" r:id="rId2"/>
    <sheet name="Joe Tech Current " sheetId="3" r:id="rId3"/>
    <sheet name="Joe Tech New " sheetId="4" r:id="rId4"/>
    <sheet name="Chloe ASM Current" sheetId="5" r:id="rId5"/>
    <sheet name="Chloe ASM New" sheetId="6" r:id="rId6"/>
    <sheet name="Tom Sls  Mgr Current" sheetId="7" r:id="rId7"/>
    <sheet name="Tom Sls Mgr New" sheetId="8" r:id="rId8"/>
    <sheet name="Darius F&amp;I Current" sheetId="9" r:id="rId9"/>
    <sheet name="Darius F&amp;I New" sheetId="10" r:id="rId10"/>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3" i="1" l="1"/>
  <c r="D37" i="1" s="1"/>
  <c r="C23" i="1"/>
  <c r="C37" i="1" s="1"/>
  <c r="C39" i="1" s="1"/>
  <c r="E37" i="1"/>
  <c r="E39" i="1" s="1"/>
  <c r="E23" i="1"/>
  <c r="F23" i="1"/>
  <c r="F37" i="1" s="1"/>
  <c r="F39" i="1" s="1"/>
  <c r="E25" i="9"/>
  <c r="D25" i="9"/>
  <c r="C25" i="9"/>
  <c r="E18" i="9"/>
  <c r="D18" i="9"/>
  <c r="C18" i="9"/>
  <c r="C29" i="9" s="1"/>
  <c r="D25" i="7"/>
  <c r="E18" i="7"/>
  <c r="D18" i="7"/>
  <c r="C18" i="7"/>
  <c r="C25" i="7" s="1"/>
  <c r="E25" i="7"/>
  <c r="E29" i="7" s="1"/>
  <c r="D29" i="7"/>
  <c r="E25" i="5"/>
  <c r="D25" i="5"/>
  <c r="D29" i="5" s="1"/>
  <c r="C25" i="5"/>
  <c r="E29" i="5"/>
  <c r="C29" i="5"/>
  <c r="E15" i="3"/>
  <c r="E19" i="3" s="1"/>
  <c r="D15" i="3"/>
  <c r="D19" i="3" s="1"/>
  <c r="C19" i="3"/>
  <c r="C15" i="3"/>
  <c r="D39" i="1" l="1"/>
  <c r="E29" i="9"/>
  <c r="D29" i="9"/>
  <c r="C29" i="7"/>
</calcChain>
</file>

<file path=xl/sharedStrings.xml><?xml version="1.0" encoding="utf-8"?>
<sst xmlns="http://schemas.openxmlformats.org/spreadsheetml/2006/main" count="348" uniqueCount="120">
  <si>
    <t>EXAMPLE 1</t>
  </si>
  <si>
    <t>EXAMPLE 2</t>
  </si>
  <si>
    <t>EXAMPLE 3</t>
  </si>
  <si>
    <t>EXAMPLE 4</t>
  </si>
  <si>
    <t>Using the Best</t>
  </si>
  <si>
    <t>If the Target for</t>
  </si>
  <si>
    <t>Average Monthly</t>
  </si>
  <si>
    <t>Month Sales</t>
  </si>
  <si>
    <t>this Year is</t>
  </si>
  <si>
    <t>Sales Figures</t>
  </si>
  <si>
    <t>Figures from</t>
  </si>
  <si>
    <t>Achieved:</t>
  </si>
  <si>
    <t>from the</t>
  </si>
  <si>
    <t>Previous Year:</t>
  </si>
  <si>
    <t>Current Performance Levels and New Goals</t>
  </si>
  <si>
    <t>Team Sales Gross</t>
  </si>
  <si>
    <t>Customer Experience Scores</t>
  </si>
  <si>
    <t>7 Points Below Region Average</t>
  </si>
  <si>
    <t>Personal Monthly Sales Volume</t>
  </si>
  <si>
    <t>11 Units</t>
  </si>
  <si>
    <t>16 Units</t>
  </si>
  <si>
    <t>Component #1 – Base Salary</t>
  </si>
  <si>
    <t>Gross Monthly Pay</t>
  </si>
  <si>
    <t>Component #2 – Team Gross Profit</t>
  </si>
  <si>
    <t>Obtained from the Month Final Doc</t>
  </si>
  <si>
    <t>Component #3 – Customer Experience - Obtained from the Manufacturer’s Monthly Report</t>
  </si>
  <si>
    <t>Under Manufacturer Average = $0</t>
  </si>
  <si>
    <t>X</t>
  </si>
  <si>
    <t>Average to 9 Points Over = $500</t>
  </si>
  <si>
    <t>10 Points and Over = $1,500</t>
  </si>
  <si>
    <r>
      <t>Component #4 – Personal Sales Volume – Obtained from the Month Final Doc – Payout is Retro to 1</t>
    </r>
    <r>
      <rPr>
        <b/>
        <vertAlign val="superscript"/>
        <sz val="10"/>
        <color rgb="FF231F20"/>
        <rFont val="Arial"/>
        <family val="2"/>
      </rPr>
      <t>st</t>
    </r>
    <r>
      <rPr>
        <b/>
        <sz val="10"/>
        <color rgb="FF231F20"/>
        <rFont val="Arial"/>
        <family val="2"/>
      </rPr>
      <t xml:space="preserve"> Unit Sold</t>
    </r>
  </si>
  <si>
    <t>Monthly Wage</t>
  </si>
  <si>
    <t>Annual Wage</t>
  </si>
  <si>
    <t>Develop a new plan for Kayla using this type of template in another sheet.  Give several examples of your proposed payouts.  Also list other things that you might do that are non-pay-plan compensation.  Align this with your new culture and Go-to-Market Strategy.</t>
  </si>
  <si>
    <t>PAY PLAN FOR KAYLA GOING FORWARD</t>
  </si>
  <si>
    <t xml:space="preserve">Average </t>
  </si>
  <si>
    <t xml:space="preserve"> Figures</t>
  </si>
  <si>
    <t>CURRENT PAY PLAN FOR JOE - TECHNICIAN</t>
  </si>
  <si>
    <t>Develop a new plan for Joe using this type of template in another sheet.  Give several examples of your proposed payouts.  Also list other things that you might do that are non-pay-plan compensation.  Align this with your new culture and Go-to-Market Strategy.</t>
  </si>
  <si>
    <t>Hours Produced per Month</t>
  </si>
  <si>
    <t>Current Pay Rate per Hour</t>
  </si>
  <si>
    <t>Total Monthly Pay</t>
  </si>
  <si>
    <t>x  12 Months</t>
  </si>
  <si>
    <t xml:space="preserve"> </t>
  </si>
  <si>
    <t>If the best month</t>
  </si>
  <si>
    <t>last Year becomes</t>
  </si>
  <si>
    <t>the Average:</t>
  </si>
  <si>
    <t>Develop a new plan for Joe  using this type of template in another sheet.  Give several examples of your proposed payouts.  Also list other things that you might do that are non-pay-plan compensation.  Align this with your new culture and Go-to-Market Strategy.</t>
  </si>
  <si>
    <t>Develop a new plan for Joe  using this type of template.  Give several examples of your proposed payouts.  Also list other things that you might do that are non-pay-plan compensation.  Align this with your new culture and Go-to-Market Strategy.</t>
  </si>
  <si>
    <t>Proposed</t>
  </si>
  <si>
    <t>Develop a new plan for Chloe using this type of template in another sheet.  Give several examples of your proposed payouts.  Also list other things that you might do that are non-pay-plan compensation.  Align this with your new culture and Go-to-Market Strategy.</t>
  </si>
  <si>
    <t>Gross Percentage Payout</t>
  </si>
  <si>
    <t>0 - $65,000 in Sales = 4%</t>
  </si>
  <si>
    <t>$65,001 &amp; Greater = 5%</t>
  </si>
  <si>
    <t>Average Gross Monthly Pay</t>
  </si>
  <si>
    <t>Base Salary</t>
  </si>
  <si>
    <t>$692.31 per week</t>
  </si>
  <si>
    <t>Customer Experience - Obtained from the Manufacturer’s Monthly Report</t>
  </si>
  <si>
    <t>Under Region Average = $0</t>
  </si>
  <si>
    <t>Over Region Average = $500</t>
  </si>
  <si>
    <t>Total Average Monthly Pay</t>
  </si>
  <si>
    <t>IF Chloe achieves 2 hours per RO and averages 20 RO's per day, she can attain the payout shown in Example #3.  This hasn't been communicated well to her.  Given your new culture and Go-to-Market Strategy, formulate a new plan for Chloe.  Include any non-pay-plan compensation elements of your plan.</t>
  </si>
  <si>
    <t>PROPOSED PAY PLAN FOR CHLOE - ASM</t>
  </si>
  <si>
    <t>CURRENT PAY PLAN FOR CHLOE - ASM</t>
  </si>
  <si>
    <t>PROPOSED</t>
  </si>
  <si>
    <t>CURRENT PAY PLAN FOR TOM - SALES MANAGER</t>
  </si>
  <si>
    <t>Develop a new plan for Tom using this type of template in another sheet.  Give several examples of your proposed payouts.  Also list other things that you might do that are non-pay-plan compensation.  Align this with your new culture and Go-to-Market Strategy.</t>
  </si>
  <si>
    <t>$1,153.84 per week</t>
  </si>
  <si>
    <t>Gross Monthly Salary</t>
  </si>
  <si>
    <t>New Vehicle Front/Back Gross</t>
  </si>
  <si>
    <t>Using</t>
  </si>
  <si>
    <t>Gross Payout Percentage</t>
  </si>
  <si>
    <t>Over Region Average = $400</t>
  </si>
  <si>
    <t>N/A</t>
  </si>
  <si>
    <t>Pre-Covid Years:</t>
  </si>
  <si>
    <t>100% Sales Efficiency</t>
  </si>
  <si>
    <t>Means Average 134 Units</t>
  </si>
  <si>
    <t>At $4800 PNVS?</t>
  </si>
  <si>
    <t>Target for</t>
  </si>
  <si>
    <t>entire Year of</t>
  </si>
  <si>
    <t>IF Tom achieves 100% sales efficiency and consistant above average CX Scores, he can attain the payout shown in Example #3 under the current pay plan parameters.   Given your new culture and Go-to-Market Strategy, formulate a new plan for Tom.  Include any non-pay-plan compensation elements of your plan as well as any new guidelines for Tom.</t>
  </si>
  <si>
    <t>Develop a new plan for Tom using this type of template.  Give several examples of your proposed payouts.  Also list other things that you might do that are non-pay-plan compensation.  Align this with your new culture and Go-to-Market Strategy.</t>
  </si>
  <si>
    <t>CURRENT PAY PLAN FOR DARIUS - F&amp;I MANAGER</t>
  </si>
  <si>
    <t>Develop a new plan for Darius using this type of template in another sheet.  Give several examples of your proposed payouts.  Also list other things that you might do that are non-pay-plan compensation.  Align this with your new culture and Go-to-Market Strategy.</t>
  </si>
  <si>
    <t>New Vehicle F&amp;I Gross</t>
  </si>
  <si>
    <t>Draw Against Commission</t>
  </si>
  <si>
    <t>Current Payout for</t>
  </si>
  <si>
    <t>At $1734 PNVS?</t>
  </si>
  <si>
    <t>IF the Sales Department achieves 100% sales efficiency and  Darius was consistantly above average CX Scores, he can attain the payout shown in Example #3 under the current pay plan parameters.  This is way more than the current  Dealer wishes to pay out.   Given your new culture and Go-to-Market Strategy, formulate a new plan for Tom.  Include any non-pay-plan compensation elements of your plan as well as any new guidelines for Tom.</t>
  </si>
  <si>
    <t>Actual Payout</t>
  </si>
  <si>
    <t>Last Year</t>
  </si>
  <si>
    <t>three times last year</t>
  </si>
  <si>
    <t>8 Units</t>
  </si>
  <si>
    <t>Made $1500 all Year</t>
  </si>
  <si>
    <t>Only hit the CX Region average</t>
  </si>
  <si>
    <t>in the Year</t>
  </si>
  <si>
    <t xml:space="preserve">Before the </t>
  </si>
  <si>
    <t>Pandemic</t>
  </si>
  <si>
    <t>12 Units</t>
  </si>
  <si>
    <t>461.53 per Week</t>
  </si>
  <si>
    <t>16+ Vehicles Sold = $400 per</t>
  </si>
  <si>
    <t>2 Points Above Region Average</t>
  </si>
  <si>
    <t>Other Notes and Attributes</t>
  </si>
  <si>
    <t>Consider the Go-to-Market strategy that you chose on page 35 and create a plan that will sync
with the new culture of the Dealership. Use the template provided and manipulate it to achieve
the desired results.
After your group finishes the pay plan and tests the results over the different scenarios, be
prepared to share your plan with the group. When you report, explain the plan and why your plan
will motivate behaviors that you desire. Incorporate specifics on how you would present the plan
to the employee. Example: “If you perform the same as last year…this will be the result” or “If you
achieve the new goal…this is the payout” or “If you knock the ball out of the park this year…this
is the scale.”
When you present your new plan to the employee, what culture changes in the new Dealership will make this plan work well?  Why will they be a "happy" employee?  What other elements of the sustainable retention cycle will you focus on to create a great employee experience with this person?</t>
  </si>
  <si>
    <t>You New Pay Plan</t>
  </si>
  <si>
    <t>Develop a new plan for Darius using this type of template.  Give several examples of your proposed payouts.  Also list other things that you might do that are non-pay-plan compensation.  Align this with your new culture and Go-to-Market Strategy.</t>
  </si>
  <si>
    <t>New Plan Using</t>
  </si>
  <si>
    <t xml:space="preserve">New Plan Using </t>
  </si>
  <si>
    <t>Develop a new plan for Chloe using this type of template.  Give several examples of your proposed payouts.  Also list other things that you might do that are non-pay-plan compensation.  Align this with your new culture and Go-to-Market Strategy.</t>
  </si>
  <si>
    <t>Develop a new plan for Kayla using this type of template.  Give several examples of your proposed payouts.  Also list other things that you might do that are non-pay-plan compensation.  Align this with your new culture and Go-to-Market Strategy.</t>
  </si>
  <si>
    <t>Joe works 5 days per week for 8 hours per day on the shift. At an average of 4.3 weeks in the
average month, 172 hours is the minimum monthly production goal. Joe beats that on average and
produces an average of 181 hours each month. Last year he made $52,128 on his plan. His highest
month of production last year was 198 hours. His lowest was 163 hours in a month.
Other Attributes that Joe has are:
• He is normally dispatched a good mix of work from Competitive to Repair
• His work bay is close to Parts Dept. (low travel time)
• He currently helps others when he can and gives freely of his time to others
• He does not have a real plan to get ahead on his certifications
• Dealer wants to achieve 125% Proficiency
• There are often long waits on the tech line, so he takes his best guess on the repair
• This leads to fix-it-right-the-first-time scores to be low
• He is very coachable
• Personal CSI Scores are BELOW AVERAGE since there is no focus on this</t>
  </si>
  <si>
    <t>Previous Pay Plan Payouts for Chloe
All of the service advisors work on a pay plan that pays on their personal performance. Average pay
plans in the area pay out $65,000 for this position. Chloe’s pay plan elements were as follows:
1. Base Salary of $3,000
2. Percent of the gross on labor:
• 4% of gross from 0 - 65,000 per mont
• 5% of gross from 65,001 and greater
3. $500 per month if her Customer Experience equals the Region Average (She hit that mark
every month)
The payout for Chloe last year based on her performance was as follows:
1. Base salary of $3,000
2. The average labor sales per RO was 1.2 hours @ $126 effective rate = $151.20 per RO
3. Chloe works an average of 22 days per month and handles between 15-20 RO’s per day
4. The average gross percentage for service labor is 76%
5. Average payout on the labor gross was $1,719 per month
6. Customer experience bonus of $6,000 last year
7. Her highest labor sales month was $63,201 and her lowest was $53,222.
Chloe doesn’t really know how she is doing relative to her compensation until she gets paid at the
end of the month. Furthermore, she doesn’t have a specific core process to follow when performing
customer-facing activities like the write up and walk around.</t>
  </si>
  <si>
    <t>Previous Pay Plan Payouts for Tom
Tom has a pay plan that was working very well with the Dealership before the pandemic. Tom was
on a pay plan designed to pay out $130,000 to $145,000. In 2019, Tom earned $137,000. As soon
as the pandemic happened, vehicle supply dwindled but demand was still strong. This caused the
average new vehicle gross to triple overnight. The Dealership did not alter Tom’s pay plan during the
supply chain shortages so he made $215,000 last year. The tenants of his pay plan are as follows:
• $5,000 per month salary
• 3% of the New Vehicle Department Total Gross Profit
• $400 per month bonus for equaling the Region average Customer Experience scores (this
was only paid out one month in the last three years)
The average gross profit in the New Vehicle Department, pre-COVID, was $213,246 per month.
Front end profit per vehicle was $1,400 and back end profits were $732 per new vehicle sold. That
tripled during COVID and has continued during the supply chain shortages. Current average gross
per month is 67 units x $6,396 average gross profit per unit = $428,532
Other Attributes that Tom has are:
• He is not focused on expenses or department profit
• The customer experience is not a focus and he doesn’t see the value in the effort and
expense that it would take to have top Customer Experience scores
• Sales processes are poorly defined and enforced
• Orders are not preferenced and sometimes the allocation is missed due to the lack of the right
vehicles in the order bank.</t>
  </si>
  <si>
    <t>Previous Pay Plan Payouts for Darius
Darius has a traditional F&amp;I pay plan that pays out on total department gross. Darius was on a pay
plan designed to pay out $130,000 to $145,000. His plan is totally commission based and designed
to move the F&amp;I production to $1000 per new vehicle sold. This objective seems odd since the
region average for F&amp;I per new vehicle sold is $1,734! In 2019, Darius earned $105,000. As soon
as the pandemic happened, vehicle supply dwindled but demand was still strong. This caused the
average new vehicle gross to triple overnight. F&amp;I increased 20% in the region but the increase was
100% in this store because of the management involvement in every deal. There were no discounts
offered to customers and if the financing package was not accepted, the Dealership simply sold the
vehicle to someone else. The F&amp;I gross doubled to $1,464 per new vehicle sold. The Dealership did
not alter Darius’ pay plan during the supply chain shortages so he made $141,000 last year. The
tenants of his pay plan are as follows:
• $5,000 per month draw against commissions
• 12% of the F&amp;I Total Gross Profit
• $400 per month bonus for equaling the Region average Customer Experience scores (this
was only paid out one month in the last three years)
Other Attributes that Darius has are:
• He does not embrace high pressure sales tactics.
• It takes him a long time to settle each deal since he enjoys “chatting” with each customer that
comes in. It takes 30 to 40 minutes with each customer.
• There are no consumer digital options in the process. It is all paper.</t>
  </si>
  <si>
    <t>This is Kayla's pay plan target and actuals for last year.  This is different from the example in the book.  She earned $90,000 last year without hitting the desired 12-car sales goal.  Align a new pay plan with the Go-to-Market Strategy and the new culture.</t>
  </si>
  <si>
    <t>PAY PLAN FOR KAYLA LAST YEAR (Different from the example in the book)</t>
  </si>
  <si>
    <t>0-8 Vehicles Sold = $135 per</t>
  </si>
  <si>
    <t>9 - 15 Vehicles Sold = $175 per</t>
  </si>
  <si>
    <t>Email Your New Pay Plan to jphillips@trainingteamusa.com for presentation to the group</t>
  </si>
  <si>
    <t>The pay plan shown to the left is different from the example in the book.  Use this as the basis of your new plan.                                                                                                                                                       The average gross profit in the New Vehicle Department, pre-COVID, was $213,246 per month.
Front end profit per vehicle was $1,400 and back end profits were $732 per new vehicle sold. The Dealership was averaging 100 new vehicle sales per month.                                                                    That tripled during COVID and has continued during the supply chain shortages. Current average sales and gross per month is 67 units x $6,396 average gross profit per unit = $428,532.                                                                                                                                                        Kayla's Previous Sales Consultant Pay Plan Payouts
Kayla earned $75,000 in 2019, the year before COVID.  That pay plan paid out $90,000 last year without Kayla hitting her volume goal one time! (See in the chart to the left)
She also only hit the Customer Experience payout in 3 months. All of the extra payout came from the
increase in gross profit on every deal.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</si>
</sst>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8" formatCode="&quot;$&quot;#,##0.00"/>
    <numFmt numFmtId="169" formatCode="&quot;$&quot;#,##0"/>
  </numFmts>
  <fonts count="18" x14ac:knownFonts="1">
    <font>
      <sz val="12"/>
      <color theme="1"/>
      <name val="Calibri"/>
      <family val="2"/>
      <scheme val="minor"/>
    </font>
    <font>
      <b/>
      <sz val="12"/>
      <color theme="1"/>
      <name val="Calibri"/>
      <family val="2"/>
      <scheme val="minor"/>
    </font>
    <font>
      <sz val="11"/>
      <color theme="1"/>
      <name val="Calibri"/>
      <family val="2"/>
      <scheme val="minor"/>
    </font>
    <font>
      <b/>
      <sz val="11"/>
      <color theme="1"/>
      <name val="Arial"/>
      <family val="2"/>
    </font>
    <font>
      <b/>
      <sz val="13"/>
      <color rgb="FFFFFFFF"/>
      <name val="Trebuchet MS"/>
      <family val="2"/>
    </font>
    <font>
      <sz val="9"/>
      <color theme="1"/>
      <name val="Times New Roman"/>
      <family val="1"/>
    </font>
    <font>
      <b/>
      <sz val="10"/>
      <color rgb="FF2E5395"/>
      <name val="Arial"/>
      <family val="2"/>
    </font>
    <font>
      <b/>
      <sz val="10"/>
      <color rgb="FF231F20"/>
      <name val="Arial"/>
      <family val="2"/>
    </font>
    <font>
      <sz val="10"/>
      <color rgb="FF231F20"/>
      <name val="Arial"/>
      <family val="2"/>
    </font>
    <font>
      <b/>
      <sz val="11"/>
      <color rgb="FF231F20"/>
      <name val="Arial"/>
      <family val="2"/>
    </font>
    <font>
      <b/>
      <vertAlign val="superscript"/>
      <sz val="10"/>
      <color rgb="FF231F20"/>
      <name val="Arial"/>
      <family val="2"/>
    </font>
    <font>
      <b/>
      <sz val="9"/>
      <color theme="1"/>
      <name val="Times New Roman"/>
      <family val="1"/>
    </font>
    <font>
      <b/>
      <sz val="8"/>
      <color theme="1"/>
      <name val="Times New Roman"/>
      <family val="1"/>
    </font>
    <font>
      <sz val="11"/>
      <color rgb="FF231F20"/>
      <name val="Arial"/>
      <family val="2"/>
    </font>
    <font>
      <sz val="11"/>
      <color theme="1"/>
      <name val="Times New Roman"/>
      <family val="1"/>
    </font>
    <font>
      <b/>
      <sz val="11"/>
      <color theme="1"/>
      <name val="Times New Roman"/>
      <family val="1"/>
    </font>
    <font>
      <b/>
      <sz val="9"/>
      <color theme="1"/>
      <name val="Arial"/>
      <family val="2"/>
    </font>
    <font>
      <b/>
      <sz val="12"/>
      <color theme="1"/>
      <name val="Arial"/>
      <family val="2"/>
    </font>
  </fonts>
  <fills count="3">
    <fill>
      <patternFill patternType="none"/>
    </fill>
    <fill>
      <patternFill patternType="gray125"/>
    </fill>
    <fill>
      <patternFill patternType="solid">
        <fgColor rgb="FF6FAC46"/>
        <bgColor indexed="64"/>
      </patternFill>
    </fill>
  </fills>
  <borders count="20">
    <border>
      <left/>
      <right/>
      <top/>
      <bottom/>
      <diagonal/>
    </border>
    <border>
      <left style="medium">
        <color rgb="FF231F20"/>
      </left>
      <right style="medium">
        <color rgb="FF231F20"/>
      </right>
      <top style="medium">
        <color rgb="FF231F20"/>
      </top>
      <bottom style="medium">
        <color rgb="FF231F20"/>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top/>
      <bottom style="medium">
        <color rgb="FF231F20"/>
      </bottom>
      <diagonal/>
    </border>
    <border>
      <left/>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right style="medium">
        <color rgb="FF231F20"/>
      </right>
      <top/>
      <bottom/>
      <diagonal/>
    </border>
    <border>
      <left style="medium">
        <color rgb="FF231F20"/>
      </left>
      <right style="medium">
        <color rgb="FF231F20"/>
      </right>
      <top style="medium">
        <color rgb="FF231F20"/>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1">
    <xf numFmtId="0" fontId="0" fillId="0" borderId="0"/>
  </cellStyleXfs>
  <cellXfs count="79">
    <xf numFmtId="0" fontId="0" fillId="0" borderId="0" xfId="0"/>
    <xf numFmtId="0" fontId="0" fillId="0" borderId="4" xfId="0" applyBorder="1"/>
    <xf numFmtId="0" fontId="7" fillId="0" borderId="8" xfId="0" applyFont="1" applyBorder="1" applyAlignment="1">
      <alignment horizontal="center" vertical="center" wrapText="1"/>
    </xf>
    <xf numFmtId="0" fontId="5" fillId="0" borderId="8" xfId="0" applyFont="1" applyBorder="1" applyAlignment="1">
      <alignment vertical="center" wrapText="1"/>
    </xf>
    <xf numFmtId="0" fontId="8" fillId="0" borderId="10" xfId="0" applyFont="1" applyBorder="1" applyAlignment="1">
      <alignment horizontal="center" vertical="center" wrapText="1"/>
    </xf>
    <xf numFmtId="0" fontId="8" fillId="0" borderId="8"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6" fillId="0" borderId="11" xfId="0" applyFont="1" applyBorder="1" applyAlignment="1">
      <alignment vertical="center" wrapText="1"/>
    </xf>
    <xf numFmtId="0" fontId="0" fillId="0" borderId="9" xfId="0" applyBorder="1" applyAlignment="1">
      <alignment vertical="center" wrapText="1"/>
    </xf>
    <xf numFmtId="0" fontId="0" fillId="0" borderId="5" xfId="0" applyBorder="1" applyAlignment="1">
      <alignment vertical="center" wrapText="1"/>
    </xf>
    <xf numFmtId="0" fontId="9" fillId="0" borderId="5" xfId="0" applyFont="1" applyBorder="1" applyAlignment="1">
      <alignment vertical="center" wrapText="1"/>
    </xf>
    <xf numFmtId="6" fontId="8" fillId="0" borderId="8"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8" fillId="0" borderId="5" xfId="0" applyFont="1" applyBorder="1" applyAlignment="1">
      <alignment vertical="center" wrapText="1"/>
    </xf>
    <xf numFmtId="0" fontId="7" fillId="0" borderId="1" xfId="0" applyFont="1" applyBorder="1" applyAlignment="1">
      <alignment vertical="center" wrapText="1"/>
    </xf>
    <xf numFmtId="0" fontId="8" fillId="0" borderId="4" xfId="0" applyFont="1" applyBorder="1" applyAlignment="1">
      <alignment horizontal="center" vertical="center" wrapText="1"/>
    </xf>
    <xf numFmtId="0" fontId="7" fillId="0" borderId="5" xfId="0" applyFont="1" applyBorder="1" applyAlignment="1">
      <alignment vertical="center" wrapText="1"/>
    </xf>
    <xf numFmtId="6" fontId="7" fillId="0" borderId="8" xfId="0" applyNumberFormat="1" applyFont="1" applyBorder="1" applyAlignment="1">
      <alignment horizontal="center" vertical="center" wrapText="1"/>
    </xf>
    <xf numFmtId="6" fontId="8" fillId="0" borderId="4" xfId="0" applyNumberFormat="1" applyFont="1" applyBorder="1" applyAlignment="1">
      <alignment horizontal="center" vertical="center" wrapText="1"/>
    </xf>
    <xf numFmtId="10" fontId="8" fillId="0" borderId="8" xfId="0" applyNumberFormat="1" applyFont="1" applyBorder="1" applyAlignment="1">
      <alignment horizontal="center"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6" fontId="7" fillId="0" borderId="4"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11" fillId="0" borderId="10" xfId="0" applyFont="1" applyBorder="1" applyAlignment="1">
      <alignment vertical="center" wrapText="1"/>
    </xf>
    <xf numFmtId="0" fontId="12" fillId="0" borderId="8" xfId="0" applyFont="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1" fillId="0" borderId="0" xfId="0" applyFont="1" applyAlignment="1">
      <alignment wrapText="1"/>
    </xf>
    <xf numFmtId="168" fontId="8" fillId="0" borderId="8" xfId="0" applyNumberFormat="1" applyFont="1" applyBorder="1" applyAlignment="1">
      <alignment horizontal="center" vertical="center" wrapText="1"/>
    </xf>
    <xf numFmtId="38" fontId="8" fillId="0" borderId="4" xfId="0" applyNumberFormat="1" applyFont="1" applyBorder="1" applyAlignment="1">
      <alignment horizontal="center" vertical="center" wrapText="1"/>
    </xf>
    <xf numFmtId="0" fontId="1" fillId="0" borderId="0" xfId="0" applyFont="1" applyAlignment="1"/>
    <xf numFmtId="0" fontId="0" fillId="0" borderId="0" xfId="0" applyAlignment="1">
      <alignment wrapText="1"/>
    </xf>
    <xf numFmtId="0" fontId="5" fillId="0" borderId="8" xfId="0" applyFont="1" applyBorder="1" applyAlignment="1">
      <alignment horizontal="center" vertical="center" wrapText="1"/>
    </xf>
    <xf numFmtId="0" fontId="9" fillId="0" borderId="1" xfId="0" applyFont="1" applyBorder="1" applyAlignment="1">
      <alignment vertical="center" wrapText="1"/>
    </xf>
    <xf numFmtId="0" fontId="13" fillId="0" borderId="4" xfId="0" applyFont="1" applyBorder="1" applyAlignment="1">
      <alignment horizontal="center" vertical="center" wrapText="1"/>
    </xf>
    <xf numFmtId="6" fontId="9" fillId="0" borderId="8" xfId="0" applyNumberFormat="1" applyFont="1" applyBorder="1" applyAlignment="1">
      <alignment horizontal="center" vertical="center" wrapText="1"/>
    </xf>
    <xf numFmtId="0" fontId="2" fillId="0" borderId="0" xfId="0" applyFont="1"/>
    <xf numFmtId="0" fontId="13" fillId="0" borderId="5" xfId="0" applyFont="1" applyBorder="1" applyAlignment="1">
      <alignment vertical="center" wrapText="1"/>
    </xf>
    <xf numFmtId="0" fontId="13" fillId="0" borderId="8" xfId="0" applyFont="1" applyBorder="1" applyAlignment="1">
      <alignment horizontal="center" vertical="center" wrapText="1"/>
    </xf>
    <xf numFmtId="0" fontId="14" fillId="0" borderId="8"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14" fillId="0" borderId="8" xfId="0" applyFont="1" applyBorder="1" applyAlignment="1">
      <alignment horizontal="center" vertical="center" wrapText="1"/>
    </xf>
    <xf numFmtId="169" fontId="3" fillId="0" borderId="8" xfId="0" applyNumberFormat="1" applyFont="1" applyBorder="1" applyAlignment="1">
      <alignment horizontal="center" vertical="center" wrapText="1"/>
    </xf>
    <xf numFmtId="0" fontId="0" fillId="0" borderId="0" xfId="0" applyAlignment="1">
      <alignment vertical="center" wrapText="1"/>
    </xf>
    <xf numFmtId="0" fontId="14" fillId="0" borderId="4" xfId="0" applyFont="1" applyBorder="1" applyAlignment="1">
      <alignment vertical="center" wrapText="1"/>
    </xf>
    <xf numFmtId="169" fontId="9" fillId="0" borderId="4" xfId="0" applyNumberFormat="1" applyFont="1" applyBorder="1" applyAlignment="1">
      <alignment horizontal="center" vertical="center" wrapText="1"/>
    </xf>
    <xf numFmtId="10" fontId="15" fillId="0" borderId="8" xfId="0" applyNumberFormat="1" applyFont="1" applyBorder="1" applyAlignment="1">
      <alignment horizontal="center" vertical="center" wrapText="1"/>
    </xf>
    <xf numFmtId="0" fontId="7" fillId="0" borderId="10" xfId="0" applyFont="1" applyFill="1" applyBorder="1" applyAlignment="1">
      <alignment horizontal="center" vertical="center" wrapText="1"/>
    </xf>
    <xf numFmtId="0" fontId="7" fillId="0" borderId="5" xfId="0" applyFont="1" applyBorder="1" applyAlignment="1">
      <alignment horizontal="center" vertical="center" wrapText="1"/>
    </xf>
    <xf numFmtId="0" fontId="0" fillId="0" borderId="2" xfId="0" applyBorder="1"/>
    <xf numFmtId="0" fontId="0" fillId="0" borderId="4" xfId="0" applyBorder="1" applyAlignment="1">
      <alignment wrapText="1"/>
    </xf>
    <xf numFmtId="0" fontId="8" fillId="0" borderId="1" xfId="0" applyFont="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0" fillId="0" borderId="7" xfId="0" applyBorder="1" applyAlignment="1">
      <alignment wrapText="1"/>
    </xf>
    <xf numFmtId="0" fontId="5"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 fillId="0" borderId="0" xfId="0" applyFont="1" applyAlignment="1">
      <alignment vertical="top" wrapText="1"/>
    </xf>
    <xf numFmtId="0" fontId="0" fillId="0" borderId="0" xfId="0" applyAlignment="1">
      <alignment vertical="top" wrapText="1"/>
    </xf>
    <xf numFmtId="0" fontId="17" fillId="0" borderId="0" xfId="0" applyFont="1" applyAlignment="1">
      <alignment wrapText="1"/>
    </xf>
    <xf numFmtId="0" fontId="0" fillId="0" borderId="12" xfId="0" applyFont="1" applyBorder="1" applyAlignment="1">
      <alignment vertical="top" wrapText="1"/>
    </xf>
    <xf numFmtId="0" fontId="0" fillId="0" borderId="13" xfId="0" applyFont="1" applyBorder="1" applyAlignment="1">
      <alignment vertical="top" wrapText="1"/>
    </xf>
    <xf numFmtId="0" fontId="0" fillId="0" borderId="14" xfId="0" applyFont="1" applyBorder="1" applyAlignment="1">
      <alignment vertical="top" wrapText="1"/>
    </xf>
    <xf numFmtId="0" fontId="0" fillId="0" borderId="15" xfId="0" applyFont="1" applyBorder="1" applyAlignment="1">
      <alignment vertical="top" wrapText="1"/>
    </xf>
    <xf numFmtId="0" fontId="0" fillId="0" borderId="0" xfId="0" applyFont="1" applyBorder="1" applyAlignment="1">
      <alignment vertical="top" wrapText="1"/>
    </xf>
    <xf numFmtId="0" fontId="0" fillId="0" borderId="16" xfId="0" applyFont="1" applyBorder="1" applyAlignment="1">
      <alignment vertical="top" wrapText="1"/>
    </xf>
    <xf numFmtId="0" fontId="0" fillId="0" borderId="17" xfId="0" applyFont="1" applyBorder="1" applyAlignment="1">
      <alignment vertical="top" wrapText="1"/>
    </xf>
    <xf numFmtId="0" fontId="0" fillId="0" borderId="18" xfId="0" applyFont="1" applyBorder="1" applyAlignment="1">
      <alignment vertical="top" wrapText="1"/>
    </xf>
    <xf numFmtId="0" fontId="0" fillId="0" borderId="19" xfId="0" applyFont="1" applyBorder="1" applyAlignment="1">
      <alignment vertical="top" wrapText="1"/>
    </xf>
    <xf numFmtId="0" fontId="17"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57676-A84A-F64B-8443-AB970CD92B81}">
  <dimension ref="B2:O46"/>
  <sheetViews>
    <sheetView showGridLines="0" tabSelected="1" topLeftCell="A2" workbookViewId="0">
      <selection activeCell="A2" sqref="A2"/>
    </sheetView>
  </sheetViews>
  <sheetFormatPr baseColWidth="10" defaultRowHeight="16" x14ac:dyDescent="0.2"/>
  <cols>
    <col min="2" max="2" width="30.6640625" customWidth="1"/>
    <col min="3" max="6" width="25.83203125" customWidth="1"/>
  </cols>
  <sheetData>
    <row r="2" spans="2:15" ht="34" customHeight="1" thickBot="1" x14ac:dyDescent="0.25">
      <c r="B2" s="61" t="s">
        <v>115</v>
      </c>
      <c r="C2" s="62"/>
      <c r="D2" s="62"/>
      <c r="E2" s="62"/>
      <c r="F2" s="63"/>
    </row>
    <row r="3" spans="2:15" ht="17" thickBot="1" x14ac:dyDescent="0.25">
      <c r="B3" s="6"/>
      <c r="C3" s="7"/>
      <c r="D3" s="7"/>
      <c r="E3" s="7"/>
      <c r="F3" s="1"/>
      <c r="H3" s="68" t="s">
        <v>102</v>
      </c>
      <c r="I3" s="34"/>
      <c r="J3" s="34"/>
      <c r="K3" s="34"/>
      <c r="L3" s="34"/>
    </row>
    <row r="4" spans="2:15" ht="17" thickBot="1" x14ac:dyDescent="0.25">
      <c r="B4" s="8" t="s">
        <v>114</v>
      </c>
      <c r="C4" s="2" t="s">
        <v>0</v>
      </c>
      <c r="D4" s="2" t="s">
        <v>1</v>
      </c>
      <c r="E4" s="2" t="s">
        <v>2</v>
      </c>
      <c r="F4" s="2" t="s">
        <v>3</v>
      </c>
      <c r="H4" s="69" t="s">
        <v>119</v>
      </c>
      <c r="I4" s="70"/>
      <c r="J4" s="70"/>
      <c r="K4" s="70"/>
      <c r="L4" s="70"/>
      <c r="M4" s="70"/>
      <c r="N4" s="70"/>
      <c r="O4" s="71"/>
    </row>
    <row r="5" spans="2:15" ht="17" thickBot="1" x14ac:dyDescent="0.25">
      <c r="B5" s="9"/>
      <c r="C5" s="3"/>
      <c r="D5" s="3"/>
      <c r="E5" s="3"/>
      <c r="F5" s="3"/>
      <c r="H5" s="72"/>
      <c r="I5" s="73"/>
      <c r="J5" s="73"/>
      <c r="K5" s="73"/>
      <c r="L5" s="73"/>
      <c r="M5" s="73"/>
      <c r="N5" s="73"/>
      <c r="O5" s="74"/>
    </row>
    <row r="6" spans="2:15" x14ac:dyDescent="0.2">
      <c r="B6" s="9"/>
      <c r="C6" s="29" t="s">
        <v>70</v>
      </c>
      <c r="D6" s="29" t="s">
        <v>4</v>
      </c>
      <c r="E6" s="29" t="s">
        <v>89</v>
      </c>
      <c r="F6" s="29" t="s">
        <v>89</v>
      </c>
      <c r="H6" s="72"/>
      <c r="I6" s="73"/>
      <c r="J6" s="73"/>
      <c r="K6" s="73"/>
      <c r="L6" s="73"/>
      <c r="M6" s="73"/>
      <c r="N6" s="73"/>
      <c r="O6" s="74"/>
    </row>
    <row r="7" spans="2:15" x14ac:dyDescent="0.2">
      <c r="B7" s="9"/>
      <c r="C7" s="29" t="s">
        <v>6</v>
      </c>
      <c r="D7" s="29" t="s">
        <v>7</v>
      </c>
      <c r="E7" s="29" t="s">
        <v>95</v>
      </c>
      <c r="F7" s="29" t="s">
        <v>90</v>
      </c>
      <c r="H7" s="72"/>
      <c r="I7" s="73"/>
      <c r="J7" s="73"/>
      <c r="K7" s="73"/>
      <c r="L7" s="73"/>
      <c r="M7" s="73"/>
      <c r="N7" s="73"/>
      <c r="O7" s="74"/>
    </row>
    <row r="8" spans="2:15" x14ac:dyDescent="0.2">
      <c r="B8" s="9"/>
      <c r="C8" s="29" t="s">
        <v>9</v>
      </c>
      <c r="D8" s="29" t="s">
        <v>10</v>
      </c>
      <c r="E8" s="29" t="s">
        <v>96</v>
      </c>
      <c r="F8" s="29" t="s">
        <v>43</v>
      </c>
      <c r="H8" s="72"/>
      <c r="I8" s="73"/>
      <c r="J8" s="73"/>
      <c r="K8" s="73"/>
      <c r="L8" s="73"/>
      <c r="M8" s="73"/>
      <c r="N8" s="73"/>
      <c r="O8" s="74"/>
    </row>
    <row r="9" spans="2:15" x14ac:dyDescent="0.2">
      <c r="B9" s="9"/>
      <c r="C9" s="29" t="s">
        <v>12</v>
      </c>
      <c r="D9" s="29" t="s">
        <v>13</v>
      </c>
      <c r="E9" s="29" t="s">
        <v>97</v>
      </c>
      <c r="F9" s="29" t="s">
        <v>43</v>
      </c>
      <c r="H9" s="72"/>
      <c r="I9" s="73"/>
      <c r="J9" s="73"/>
      <c r="K9" s="73"/>
      <c r="L9" s="73"/>
      <c r="M9" s="73"/>
      <c r="N9" s="73"/>
      <c r="O9" s="74"/>
    </row>
    <row r="10" spans="2:15" ht="17" thickBot="1" x14ac:dyDescent="0.25">
      <c r="B10" s="10"/>
      <c r="C10" s="2" t="s">
        <v>13</v>
      </c>
      <c r="D10" s="31"/>
      <c r="E10" s="31"/>
      <c r="F10" s="31"/>
      <c r="H10" s="72"/>
      <c r="I10" s="73"/>
      <c r="J10" s="73"/>
      <c r="K10" s="73"/>
      <c r="L10" s="73"/>
      <c r="M10" s="73"/>
      <c r="N10" s="73"/>
      <c r="O10" s="74"/>
    </row>
    <row r="11" spans="2:15" ht="17" thickBot="1" x14ac:dyDescent="0.25">
      <c r="H11" s="72"/>
      <c r="I11" s="73"/>
      <c r="J11" s="73"/>
      <c r="K11" s="73"/>
      <c r="L11" s="73"/>
      <c r="M11" s="73"/>
      <c r="N11" s="73"/>
      <c r="O11" s="74"/>
    </row>
    <row r="12" spans="2:15" ht="17" thickBot="1" x14ac:dyDescent="0.25">
      <c r="B12" s="13" t="s">
        <v>14</v>
      </c>
      <c r="C12" s="14"/>
      <c r="D12" s="14"/>
      <c r="E12" s="14"/>
      <c r="F12" s="1"/>
      <c r="H12" s="72"/>
      <c r="I12" s="73"/>
      <c r="J12" s="73"/>
      <c r="K12" s="73"/>
      <c r="L12" s="73"/>
      <c r="M12" s="73"/>
      <c r="N12" s="73"/>
      <c r="O12" s="74"/>
    </row>
    <row r="13" spans="2:15" ht="17" thickBot="1" x14ac:dyDescent="0.25">
      <c r="B13" s="11" t="s">
        <v>15</v>
      </c>
      <c r="C13" s="12">
        <v>213246</v>
      </c>
      <c r="D13" s="12">
        <v>285688</v>
      </c>
      <c r="E13" s="12">
        <v>213246</v>
      </c>
      <c r="F13" s="12">
        <v>428532</v>
      </c>
      <c r="H13" s="72"/>
      <c r="I13" s="73"/>
      <c r="J13" s="73"/>
      <c r="K13" s="73"/>
      <c r="L13" s="73"/>
      <c r="M13" s="73"/>
      <c r="N13" s="73"/>
      <c r="O13" s="74"/>
    </row>
    <row r="14" spans="2:15" ht="28" x14ac:dyDescent="0.2">
      <c r="B14" s="15" t="s">
        <v>16</v>
      </c>
      <c r="C14" s="17" t="s">
        <v>17</v>
      </c>
      <c r="D14" s="17" t="s">
        <v>101</v>
      </c>
      <c r="E14" s="4" t="s">
        <v>94</v>
      </c>
      <c r="F14" s="4" t="s">
        <v>94</v>
      </c>
      <c r="H14" s="72"/>
      <c r="I14" s="73"/>
      <c r="J14" s="73"/>
      <c r="K14" s="73"/>
      <c r="L14" s="73"/>
      <c r="M14" s="73"/>
      <c r="N14" s="73"/>
      <c r="O14" s="74"/>
    </row>
    <row r="15" spans="2:15" ht="17" thickBot="1" x14ac:dyDescent="0.25">
      <c r="B15" s="16"/>
      <c r="C15" s="18"/>
      <c r="D15" s="18"/>
      <c r="E15" s="5" t="s">
        <v>91</v>
      </c>
      <c r="F15" s="5" t="s">
        <v>91</v>
      </c>
      <c r="H15" s="72"/>
      <c r="I15" s="73"/>
      <c r="J15" s="73"/>
      <c r="K15" s="73"/>
      <c r="L15" s="73"/>
      <c r="M15" s="73"/>
      <c r="N15" s="73"/>
      <c r="O15" s="74"/>
    </row>
    <row r="16" spans="2:15" ht="17" thickBot="1" x14ac:dyDescent="0.25">
      <c r="B16" s="11" t="s">
        <v>18</v>
      </c>
      <c r="C16" s="5" t="s">
        <v>19</v>
      </c>
      <c r="D16" s="5" t="s">
        <v>20</v>
      </c>
      <c r="E16" s="5" t="s">
        <v>98</v>
      </c>
      <c r="F16" s="5" t="s">
        <v>92</v>
      </c>
      <c r="H16" s="75"/>
      <c r="I16" s="76"/>
      <c r="J16" s="76"/>
      <c r="K16" s="76"/>
      <c r="L16" s="76"/>
      <c r="M16" s="76"/>
      <c r="N16" s="76"/>
      <c r="O16" s="77"/>
    </row>
    <row r="17" spans="2:6" ht="17" thickBot="1" x14ac:dyDescent="0.25"/>
    <row r="18" spans="2:6" ht="17" thickBot="1" x14ac:dyDescent="0.25">
      <c r="B18" s="20" t="s">
        <v>21</v>
      </c>
      <c r="C18" s="21" t="s">
        <v>99</v>
      </c>
      <c r="D18" s="21" t="s">
        <v>99</v>
      </c>
      <c r="E18" s="21" t="s">
        <v>99</v>
      </c>
      <c r="F18" s="21" t="s">
        <v>99</v>
      </c>
    </row>
    <row r="19" spans="2:6" ht="17" thickBot="1" x14ac:dyDescent="0.25">
      <c r="B19" s="22" t="s">
        <v>22</v>
      </c>
      <c r="C19" s="23">
        <v>2000</v>
      </c>
      <c r="D19" s="23">
        <v>2000</v>
      </c>
      <c r="E19" s="23">
        <v>2000</v>
      </c>
      <c r="F19" s="23">
        <v>2000</v>
      </c>
    </row>
    <row r="20" spans="2:6" ht="17" thickBot="1" x14ac:dyDescent="0.25"/>
    <row r="21" spans="2:6" ht="17" thickBot="1" x14ac:dyDescent="0.25">
      <c r="B21" s="20" t="s">
        <v>23</v>
      </c>
      <c r="C21" s="24">
        <v>213246</v>
      </c>
      <c r="D21" s="24">
        <v>285688</v>
      </c>
      <c r="E21" s="24">
        <v>213246</v>
      </c>
      <c r="F21" s="24">
        <v>428532</v>
      </c>
    </row>
    <row r="22" spans="2:6" ht="17" thickBot="1" x14ac:dyDescent="0.25">
      <c r="B22" s="19" t="s">
        <v>24</v>
      </c>
      <c r="C22" s="25">
        <v>0.01</v>
      </c>
      <c r="D22" s="25">
        <v>0.01</v>
      </c>
      <c r="E22" s="25">
        <v>0.01</v>
      </c>
      <c r="F22" s="25">
        <v>0.01</v>
      </c>
    </row>
    <row r="23" spans="2:6" ht="17" thickBot="1" x14ac:dyDescent="0.25">
      <c r="B23" s="22" t="s">
        <v>22</v>
      </c>
      <c r="C23" s="23">
        <f t="shared" ref="C23:D23" si="0">C21*C22</f>
        <v>2132.46</v>
      </c>
      <c r="D23" s="23">
        <f t="shared" si="0"/>
        <v>2856.88</v>
      </c>
      <c r="E23" s="23">
        <f>E21*E22</f>
        <v>2132.46</v>
      </c>
      <c r="F23" s="23">
        <f>F21*F22</f>
        <v>4285.32</v>
      </c>
    </row>
    <row r="24" spans="2:6" ht="17" thickBot="1" x14ac:dyDescent="0.25"/>
    <row r="25" spans="2:6" ht="17" thickBot="1" x14ac:dyDescent="0.25">
      <c r="B25" s="26" t="s">
        <v>25</v>
      </c>
      <c r="C25" s="27"/>
      <c r="D25" s="27"/>
      <c r="E25" s="27"/>
      <c r="F25" s="59"/>
    </row>
    <row r="26" spans="2:6" ht="17" thickBot="1" x14ac:dyDescent="0.25">
      <c r="B26" s="19" t="s">
        <v>26</v>
      </c>
      <c r="C26" s="5" t="s">
        <v>27</v>
      </c>
      <c r="D26" s="5" t="s">
        <v>43</v>
      </c>
      <c r="E26" s="39" t="s">
        <v>27</v>
      </c>
      <c r="F26" s="64" t="s">
        <v>27</v>
      </c>
    </row>
    <row r="27" spans="2:6" ht="17" thickBot="1" x14ac:dyDescent="0.25">
      <c r="B27" s="19" t="s">
        <v>28</v>
      </c>
      <c r="C27" s="3"/>
      <c r="D27" s="65" t="s">
        <v>27</v>
      </c>
      <c r="E27" s="3"/>
      <c r="F27" s="3"/>
    </row>
    <row r="28" spans="2:6" ht="17" thickBot="1" x14ac:dyDescent="0.25">
      <c r="B28" s="19" t="s">
        <v>29</v>
      </c>
      <c r="C28" s="3"/>
      <c r="D28" s="3"/>
      <c r="E28" s="5" t="s">
        <v>43</v>
      </c>
      <c r="F28" s="5" t="s">
        <v>43</v>
      </c>
    </row>
    <row r="29" spans="2:6" ht="17" thickBot="1" x14ac:dyDescent="0.25">
      <c r="B29" s="22" t="s">
        <v>22</v>
      </c>
      <c r="C29" s="23">
        <v>0</v>
      </c>
      <c r="D29" s="23">
        <v>500</v>
      </c>
      <c r="E29" s="23" t="s">
        <v>93</v>
      </c>
      <c r="F29" s="23" t="s">
        <v>93</v>
      </c>
    </row>
    <row r="30" spans="2:6" ht="17" thickBot="1" x14ac:dyDescent="0.25"/>
    <row r="31" spans="2:6" ht="17" thickBot="1" x14ac:dyDescent="0.25">
      <c r="B31" s="26" t="s">
        <v>30</v>
      </c>
      <c r="C31" s="27"/>
      <c r="D31" s="27"/>
      <c r="E31" s="27"/>
      <c r="F31" s="1"/>
    </row>
    <row r="32" spans="2:6" ht="17" thickBot="1" x14ac:dyDescent="0.25">
      <c r="B32" s="19" t="s">
        <v>116</v>
      </c>
      <c r="C32" s="3"/>
      <c r="D32" s="5" t="s">
        <v>43</v>
      </c>
      <c r="E32" s="5" t="s">
        <v>43</v>
      </c>
      <c r="F32" s="60" t="s">
        <v>27</v>
      </c>
    </row>
    <row r="33" spans="2:6" ht="17" thickBot="1" x14ac:dyDescent="0.25">
      <c r="B33" s="19" t="s">
        <v>117</v>
      </c>
      <c r="C33" s="39" t="s">
        <v>27</v>
      </c>
      <c r="D33" s="3"/>
      <c r="E33" s="39" t="s">
        <v>27</v>
      </c>
      <c r="F33" s="3"/>
    </row>
    <row r="34" spans="2:6" ht="17" thickBot="1" x14ac:dyDescent="0.25">
      <c r="B34" s="19" t="s">
        <v>100</v>
      </c>
      <c r="C34" s="3"/>
      <c r="D34" s="39" t="s">
        <v>27</v>
      </c>
      <c r="E34" s="3"/>
      <c r="F34" s="3"/>
    </row>
    <row r="35" spans="2:6" ht="17" thickBot="1" x14ac:dyDescent="0.25">
      <c r="B35" s="22" t="s">
        <v>22</v>
      </c>
      <c r="C35" s="23">
        <v>1925</v>
      </c>
      <c r="D35" s="23">
        <v>6400</v>
      </c>
      <c r="E35" s="23">
        <v>2100</v>
      </c>
      <c r="F35" s="23">
        <v>1080</v>
      </c>
    </row>
    <row r="36" spans="2:6" ht="17" thickBot="1" x14ac:dyDescent="0.25"/>
    <row r="37" spans="2:6" ht="17" thickBot="1" x14ac:dyDescent="0.25">
      <c r="B37" s="20" t="s">
        <v>31</v>
      </c>
      <c r="C37" s="28">
        <f t="shared" ref="C37" si="1">C35+C23+C19</f>
        <v>6057.46</v>
      </c>
      <c r="D37" s="28">
        <f>D35+D23+D19+D29</f>
        <v>11756.880000000001</v>
      </c>
      <c r="E37" s="28">
        <f>E35+E23+E19</f>
        <v>6232.46</v>
      </c>
      <c r="F37" s="28">
        <f>F19+F23+F35</f>
        <v>7365.32</v>
      </c>
    </row>
    <row r="38" spans="2:6" ht="17" thickBot="1" x14ac:dyDescent="0.25"/>
    <row r="39" spans="2:6" ht="17" thickBot="1" x14ac:dyDescent="0.25">
      <c r="B39" s="20" t="s">
        <v>32</v>
      </c>
      <c r="C39" s="28">
        <f t="shared" ref="C39:D39" si="2">C37*12</f>
        <v>72689.52</v>
      </c>
      <c r="D39" s="28">
        <f t="shared" si="2"/>
        <v>141082.56</v>
      </c>
      <c r="E39" s="28">
        <f>(E37*12)+1500</f>
        <v>76289.52</v>
      </c>
      <c r="F39" s="28">
        <f>(F37*12)+1500</f>
        <v>89883.839999999997</v>
      </c>
    </row>
    <row r="42" spans="2:6" x14ac:dyDescent="0.2">
      <c r="B42" s="66" t="s">
        <v>33</v>
      </c>
      <c r="C42" s="66"/>
      <c r="D42" s="66"/>
      <c r="E42" s="66"/>
      <c r="F42" s="67"/>
    </row>
    <row r="43" spans="2:6" x14ac:dyDescent="0.2">
      <c r="B43" s="66"/>
      <c r="C43" s="66"/>
      <c r="D43" s="66"/>
      <c r="E43" s="66"/>
      <c r="F43" s="67"/>
    </row>
    <row r="44" spans="2:6" x14ac:dyDescent="0.2">
      <c r="B44" s="67"/>
      <c r="C44" s="67"/>
      <c r="D44" s="67"/>
      <c r="E44" s="67"/>
      <c r="F44" s="67"/>
    </row>
    <row r="45" spans="2:6" x14ac:dyDescent="0.2">
      <c r="B45" s="67"/>
      <c r="C45" s="67"/>
      <c r="D45" s="67"/>
      <c r="E45" s="67"/>
      <c r="F45" s="67"/>
    </row>
    <row r="46" spans="2:6" x14ac:dyDescent="0.2">
      <c r="B46" s="67"/>
      <c r="C46" s="67"/>
      <c r="D46" s="67"/>
      <c r="E46" s="67"/>
      <c r="F46" s="67"/>
    </row>
  </sheetData>
  <mergeCells count="12">
    <mergeCell ref="B25:E25"/>
    <mergeCell ref="B31:E31"/>
    <mergeCell ref="B2:F2"/>
    <mergeCell ref="B42:F46"/>
    <mergeCell ref="H3:L3"/>
    <mergeCell ref="H4:O16"/>
    <mergeCell ref="B3:E3"/>
    <mergeCell ref="B4:B10"/>
    <mergeCell ref="B12:E12"/>
    <mergeCell ref="B14:B15"/>
    <mergeCell ref="C14:C15"/>
    <mergeCell ref="D14:D1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822CD-3E33-B34E-8A52-DB9281CF1D7E}">
  <dimension ref="B1:N18"/>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customHeight="1" thickBot="1" x14ac:dyDescent="0.25">
      <c r="B2" s="32" t="s">
        <v>82</v>
      </c>
      <c r="C2" s="33"/>
      <c r="D2" s="33"/>
      <c r="E2" s="33"/>
      <c r="G2" s="68" t="s">
        <v>104</v>
      </c>
      <c r="H2" s="34"/>
      <c r="I2" s="34"/>
      <c r="J2" s="34"/>
      <c r="K2" s="34"/>
    </row>
    <row r="3" spans="2:14" ht="17" thickBot="1" x14ac:dyDescent="0.25">
      <c r="B3" s="6"/>
      <c r="C3" s="7"/>
      <c r="D3" s="7"/>
      <c r="E3" s="7"/>
      <c r="G3" s="69" t="s">
        <v>103</v>
      </c>
      <c r="H3" s="70"/>
      <c r="I3" s="70"/>
      <c r="J3" s="70"/>
      <c r="K3" s="70"/>
      <c r="L3" s="70"/>
      <c r="M3" s="70"/>
      <c r="N3" s="71"/>
    </row>
    <row r="4" spans="2:14" ht="17" customHeight="1" thickBot="1" x14ac:dyDescent="0.25">
      <c r="B4" s="8" t="s">
        <v>105</v>
      </c>
      <c r="C4" s="2" t="s">
        <v>0</v>
      </c>
      <c r="D4" s="2" t="s">
        <v>1</v>
      </c>
      <c r="E4" s="2" t="s">
        <v>2</v>
      </c>
      <c r="G4" s="72"/>
      <c r="H4" s="73"/>
      <c r="I4" s="73"/>
      <c r="J4" s="73"/>
      <c r="K4" s="73"/>
      <c r="L4" s="73"/>
      <c r="M4" s="73"/>
      <c r="N4" s="74"/>
    </row>
    <row r="5" spans="2:14" ht="17" thickBot="1" x14ac:dyDescent="0.25">
      <c r="B5" s="9"/>
      <c r="C5" s="3"/>
      <c r="D5" s="3"/>
      <c r="E5" s="3"/>
      <c r="G5" s="72"/>
      <c r="H5" s="73"/>
      <c r="I5" s="73"/>
      <c r="J5" s="73"/>
      <c r="K5" s="73"/>
      <c r="L5" s="73"/>
      <c r="M5" s="73"/>
      <c r="N5" s="74"/>
    </row>
    <row r="6" spans="2:14" x14ac:dyDescent="0.2">
      <c r="B6" s="9"/>
      <c r="C6" s="29" t="s">
        <v>106</v>
      </c>
      <c r="D6" s="29" t="s">
        <v>64</v>
      </c>
      <c r="E6" s="29" t="s">
        <v>64</v>
      </c>
      <c r="G6" s="72"/>
      <c r="H6" s="73"/>
      <c r="I6" s="73"/>
      <c r="J6" s="73"/>
      <c r="K6" s="73"/>
      <c r="L6" s="73"/>
      <c r="M6" s="73"/>
      <c r="N6" s="74"/>
    </row>
    <row r="7" spans="2:14" x14ac:dyDescent="0.2">
      <c r="B7" s="9"/>
      <c r="C7" s="29" t="s">
        <v>35</v>
      </c>
      <c r="D7" s="29"/>
      <c r="E7" s="29"/>
      <c r="G7" s="72"/>
      <c r="H7" s="73"/>
      <c r="I7" s="73"/>
      <c r="J7" s="73"/>
      <c r="K7" s="73"/>
      <c r="L7" s="73"/>
      <c r="M7" s="73"/>
      <c r="N7" s="74"/>
    </row>
    <row r="8" spans="2:14" x14ac:dyDescent="0.2">
      <c r="B8" s="9"/>
      <c r="C8" s="29" t="s">
        <v>36</v>
      </c>
      <c r="D8" s="29"/>
      <c r="E8" s="29"/>
      <c r="G8" s="72"/>
      <c r="H8" s="73"/>
      <c r="I8" s="73"/>
      <c r="J8" s="73"/>
      <c r="K8" s="73"/>
      <c r="L8" s="73"/>
      <c r="M8" s="73"/>
      <c r="N8" s="74"/>
    </row>
    <row r="9" spans="2:14" x14ac:dyDescent="0.2">
      <c r="B9" s="9"/>
      <c r="C9" s="29" t="s">
        <v>12</v>
      </c>
      <c r="D9" s="29"/>
      <c r="E9" s="29"/>
      <c r="G9" s="72"/>
      <c r="H9" s="73"/>
      <c r="I9" s="73"/>
      <c r="J9" s="73"/>
      <c r="K9" s="73"/>
      <c r="L9" s="73"/>
      <c r="M9" s="73"/>
      <c r="N9" s="74"/>
    </row>
    <row r="10" spans="2:14" ht="17" thickBot="1" x14ac:dyDescent="0.25">
      <c r="B10" s="10"/>
      <c r="C10" s="2" t="s">
        <v>13</v>
      </c>
      <c r="D10" s="2"/>
      <c r="E10" s="57"/>
      <c r="G10" s="72"/>
      <c r="H10" s="73"/>
      <c r="I10" s="73"/>
      <c r="J10" s="73"/>
      <c r="K10" s="73"/>
      <c r="L10" s="73"/>
      <c r="M10" s="73"/>
      <c r="N10" s="74"/>
    </row>
    <row r="11" spans="2:14" x14ac:dyDescent="0.2">
      <c r="G11" s="72"/>
      <c r="H11" s="73"/>
      <c r="I11" s="73"/>
      <c r="J11" s="73"/>
      <c r="K11" s="73"/>
      <c r="L11" s="73"/>
      <c r="M11" s="73"/>
      <c r="N11" s="74"/>
    </row>
    <row r="12" spans="2:14" x14ac:dyDescent="0.2">
      <c r="G12" s="72"/>
      <c r="H12" s="73"/>
      <c r="I12" s="73"/>
      <c r="J12" s="73"/>
      <c r="K12" s="73"/>
      <c r="L12" s="73"/>
      <c r="M12" s="73"/>
      <c r="N12" s="74"/>
    </row>
    <row r="13" spans="2:14" x14ac:dyDescent="0.2">
      <c r="G13" s="72"/>
      <c r="H13" s="73"/>
      <c r="I13" s="73"/>
      <c r="J13" s="73"/>
      <c r="K13" s="73"/>
      <c r="L13" s="73"/>
      <c r="M13" s="73"/>
      <c r="N13" s="74"/>
    </row>
    <row r="14" spans="2:14" x14ac:dyDescent="0.2">
      <c r="G14" s="72"/>
      <c r="H14" s="73"/>
      <c r="I14" s="73"/>
      <c r="J14" s="73"/>
      <c r="K14" s="73"/>
      <c r="L14" s="73"/>
      <c r="M14" s="73"/>
      <c r="N14" s="74"/>
    </row>
    <row r="15" spans="2:14" x14ac:dyDescent="0.2">
      <c r="G15" s="75"/>
      <c r="H15" s="76"/>
      <c r="I15" s="76"/>
      <c r="J15" s="76"/>
      <c r="K15" s="76"/>
      <c r="L15" s="76"/>
      <c r="M15" s="76"/>
      <c r="N15" s="77"/>
    </row>
    <row r="17" spans="7:14" x14ac:dyDescent="0.2">
      <c r="G17" s="78" t="s">
        <v>118</v>
      </c>
      <c r="H17" s="66"/>
      <c r="I17" s="66"/>
      <c r="J17" s="66"/>
      <c r="K17" s="66"/>
      <c r="L17" s="67"/>
      <c r="M17" s="67"/>
      <c r="N17" s="67"/>
    </row>
    <row r="18" spans="7:14" x14ac:dyDescent="0.2">
      <c r="G18" s="67"/>
      <c r="H18" s="67"/>
      <c r="I18" s="67"/>
      <c r="J18" s="67"/>
      <c r="K18" s="67"/>
      <c r="L18" s="67"/>
      <c r="M18" s="67"/>
      <c r="N18" s="67"/>
    </row>
  </sheetData>
  <mergeCells count="6">
    <mergeCell ref="G2:K2"/>
    <mergeCell ref="G3:N15"/>
    <mergeCell ref="B2:E2"/>
    <mergeCell ref="B3:E3"/>
    <mergeCell ref="B4:B10"/>
    <mergeCell ref="G17:N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86CEA-04C3-6744-B344-39BFFF30EA55}">
  <dimension ref="B1:N18"/>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34</v>
      </c>
      <c r="C2" s="33"/>
      <c r="D2" s="33"/>
      <c r="E2" s="33"/>
      <c r="G2" s="68" t="s">
        <v>104</v>
      </c>
      <c r="H2" s="34"/>
      <c r="I2" s="34"/>
      <c r="J2" s="34"/>
      <c r="K2" s="34"/>
    </row>
    <row r="3" spans="2:14" ht="17" thickBot="1" x14ac:dyDescent="0.25">
      <c r="B3" s="6"/>
      <c r="C3" s="7"/>
      <c r="D3" s="7"/>
      <c r="E3" s="7"/>
      <c r="G3" s="69" t="s">
        <v>103</v>
      </c>
      <c r="H3" s="70"/>
      <c r="I3" s="70"/>
      <c r="J3" s="70"/>
      <c r="K3" s="70"/>
      <c r="L3" s="70"/>
      <c r="M3" s="70"/>
      <c r="N3" s="71"/>
    </row>
    <row r="4" spans="2:14" ht="17" thickBot="1" x14ac:dyDescent="0.25">
      <c r="B4" s="8" t="s">
        <v>109</v>
      </c>
      <c r="C4" s="2" t="s">
        <v>0</v>
      </c>
      <c r="D4" s="2" t="s">
        <v>1</v>
      </c>
      <c r="E4" s="2" t="s">
        <v>2</v>
      </c>
      <c r="G4" s="72"/>
      <c r="H4" s="73"/>
      <c r="I4" s="73"/>
      <c r="J4" s="73"/>
      <c r="K4" s="73"/>
      <c r="L4" s="73"/>
      <c r="M4" s="73"/>
      <c r="N4" s="74"/>
    </row>
    <row r="5" spans="2:14" ht="17" thickBot="1" x14ac:dyDescent="0.25">
      <c r="B5" s="9"/>
      <c r="C5" s="3"/>
      <c r="D5" s="3"/>
      <c r="E5" s="3"/>
      <c r="G5" s="72"/>
      <c r="H5" s="73"/>
      <c r="I5" s="73"/>
      <c r="J5" s="73"/>
      <c r="K5" s="73"/>
      <c r="L5" s="73"/>
      <c r="M5" s="73"/>
      <c r="N5" s="74"/>
    </row>
    <row r="6" spans="2:14" x14ac:dyDescent="0.2">
      <c r="B6" s="9"/>
      <c r="C6" s="29" t="s">
        <v>106</v>
      </c>
      <c r="D6" s="29" t="s">
        <v>64</v>
      </c>
      <c r="E6" s="29" t="s">
        <v>64</v>
      </c>
      <c r="G6" s="72"/>
      <c r="H6" s="73"/>
      <c r="I6" s="73"/>
      <c r="J6" s="73"/>
      <c r="K6" s="73"/>
      <c r="L6" s="73"/>
      <c r="M6" s="73"/>
      <c r="N6" s="74"/>
    </row>
    <row r="7" spans="2:14" x14ac:dyDescent="0.2">
      <c r="B7" s="9"/>
      <c r="C7" s="29" t="s">
        <v>35</v>
      </c>
      <c r="D7" s="29" t="s">
        <v>43</v>
      </c>
      <c r="E7" s="29" t="s">
        <v>43</v>
      </c>
      <c r="G7" s="72"/>
      <c r="H7" s="73"/>
      <c r="I7" s="73"/>
      <c r="J7" s="73"/>
      <c r="K7" s="73"/>
      <c r="L7" s="73"/>
      <c r="M7" s="73"/>
      <c r="N7" s="74"/>
    </row>
    <row r="8" spans="2:14" x14ac:dyDescent="0.2">
      <c r="B8" s="9"/>
      <c r="C8" s="29" t="s">
        <v>36</v>
      </c>
      <c r="D8" s="29" t="s">
        <v>43</v>
      </c>
      <c r="E8" s="29" t="s">
        <v>43</v>
      </c>
      <c r="G8" s="72"/>
      <c r="H8" s="73"/>
      <c r="I8" s="73"/>
      <c r="J8" s="73"/>
      <c r="K8" s="73"/>
      <c r="L8" s="73"/>
      <c r="M8" s="73"/>
      <c r="N8" s="74"/>
    </row>
    <row r="9" spans="2:14" x14ac:dyDescent="0.2">
      <c r="B9" s="9"/>
      <c r="C9" s="29" t="s">
        <v>12</v>
      </c>
      <c r="D9" s="30"/>
      <c r="E9" s="29" t="s">
        <v>43</v>
      </c>
      <c r="G9" s="72"/>
      <c r="H9" s="73"/>
      <c r="I9" s="73"/>
      <c r="J9" s="73"/>
      <c r="K9" s="73"/>
      <c r="L9" s="73"/>
      <c r="M9" s="73"/>
      <c r="N9" s="74"/>
    </row>
    <row r="10" spans="2:14" ht="17" thickBot="1" x14ac:dyDescent="0.25">
      <c r="B10" s="10"/>
      <c r="C10" s="2" t="s">
        <v>13</v>
      </c>
      <c r="D10" s="31"/>
      <c r="E10" s="31"/>
      <c r="G10" s="72"/>
      <c r="H10" s="73"/>
      <c r="I10" s="73"/>
      <c r="J10" s="73"/>
      <c r="K10" s="73"/>
      <c r="L10" s="73"/>
      <c r="M10" s="73"/>
      <c r="N10" s="74"/>
    </row>
    <row r="11" spans="2:14" x14ac:dyDescent="0.2">
      <c r="G11" s="72"/>
      <c r="H11" s="73"/>
      <c r="I11" s="73"/>
      <c r="J11" s="73"/>
      <c r="K11" s="73"/>
      <c r="L11" s="73"/>
      <c r="M11" s="73"/>
      <c r="N11" s="74"/>
    </row>
    <row r="12" spans="2:14" x14ac:dyDescent="0.2">
      <c r="G12" s="72"/>
      <c r="H12" s="73"/>
      <c r="I12" s="73"/>
      <c r="J12" s="73"/>
      <c r="K12" s="73"/>
      <c r="L12" s="73"/>
      <c r="M12" s="73"/>
      <c r="N12" s="74"/>
    </row>
    <row r="13" spans="2:14" x14ac:dyDescent="0.2">
      <c r="G13" s="72"/>
      <c r="H13" s="73"/>
      <c r="I13" s="73"/>
      <c r="J13" s="73"/>
      <c r="K13" s="73"/>
      <c r="L13" s="73"/>
      <c r="M13" s="73"/>
      <c r="N13" s="74"/>
    </row>
    <row r="14" spans="2:14" x14ac:dyDescent="0.2">
      <c r="G14" s="72"/>
      <c r="H14" s="73"/>
      <c r="I14" s="73"/>
      <c r="J14" s="73"/>
      <c r="K14" s="73"/>
      <c r="L14" s="73"/>
      <c r="M14" s="73"/>
      <c r="N14" s="74"/>
    </row>
    <row r="15" spans="2:14" x14ac:dyDescent="0.2">
      <c r="G15" s="75"/>
      <c r="H15" s="76"/>
      <c r="I15" s="76"/>
      <c r="J15" s="76"/>
      <c r="K15" s="76"/>
      <c r="L15" s="76"/>
      <c r="M15" s="76"/>
      <c r="N15" s="77"/>
    </row>
    <row r="17" spans="7:14" x14ac:dyDescent="0.2">
      <c r="G17" s="78" t="s">
        <v>118</v>
      </c>
      <c r="H17" s="66"/>
      <c r="I17" s="66"/>
      <c r="J17" s="66"/>
      <c r="K17" s="66"/>
      <c r="L17" s="67"/>
      <c r="M17" s="67"/>
      <c r="N17" s="67"/>
    </row>
    <row r="18" spans="7:14" x14ac:dyDescent="0.2">
      <c r="G18" s="67"/>
      <c r="H18" s="67"/>
      <c r="I18" s="67"/>
      <c r="J18" s="67"/>
      <c r="K18" s="67"/>
      <c r="L18" s="67"/>
      <c r="M18" s="67"/>
      <c r="N18" s="67"/>
    </row>
  </sheetData>
  <mergeCells count="6">
    <mergeCell ref="B2:E2"/>
    <mergeCell ref="B3:E3"/>
    <mergeCell ref="B4:B10"/>
    <mergeCell ref="G2:K2"/>
    <mergeCell ref="G3:N15"/>
    <mergeCell ref="G17:N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38BB2-BF52-A549-A718-0795F4F7E70B}">
  <dimension ref="B2:N24"/>
  <sheetViews>
    <sheetView workbookViewId="0"/>
  </sheetViews>
  <sheetFormatPr baseColWidth="10" defaultRowHeight="16" x14ac:dyDescent="0.2"/>
  <cols>
    <col min="2" max="2" width="30.6640625" customWidth="1"/>
    <col min="3" max="5" width="25.83203125" customWidth="1"/>
  </cols>
  <sheetData>
    <row r="2" spans="2:14" ht="17" thickBot="1" x14ac:dyDescent="0.25"/>
    <row r="3" spans="2:14" ht="18" thickBot="1" x14ac:dyDescent="0.25">
      <c r="B3" s="32" t="s">
        <v>37</v>
      </c>
      <c r="C3" s="33"/>
      <c r="D3" s="33"/>
      <c r="E3" s="33"/>
      <c r="G3" s="68" t="s">
        <v>102</v>
      </c>
      <c r="H3" s="34"/>
      <c r="I3" s="34"/>
      <c r="J3" s="34"/>
      <c r="K3" s="34"/>
    </row>
    <row r="4" spans="2:14" ht="17" thickBot="1" x14ac:dyDescent="0.25">
      <c r="B4" s="6"/>
      <c r="C4" s="7"/>
      <c r="D4" s="7"/>
      <c r="E4" s="7"/>
      <c r="G4" s="70" t="s">
        <v>110</v>
      </c>
      <c r="H4" s="70"/>
      <c r="I4" s="70"/>
      <c r="J4" s="70"/>
      <c r="K4" s="70"/>
      <c r="L4" s="70"/>
      <c r="M4" s="70"/>
      <c r="N4" s="70"/>
    </row>
    <row r="5" spans="2:14" ht="17" thickBot="1" x14ac:dyDescent="0.25">
      <c r="B5" s="8" t="s">
        <v>38</v>
      </c>
      <c r="C5" s="2" t="s">
        <v>0</v>
      </c>
      <c r="D5" s="2" t="s">
        <v>1</v>
      </c>
      <c r="E5" s="2" t="s">
        <v>2</v>
      </c>
      <c r="G5" s="73"/>
      <c r="H5" s="73"/>
      <c r="I5" s="73"/>
      <c r="J5" s="73"/>
      <c r="K5" s="73"/>
      <c r="L5" s="73"/>
      <c r="M5" s="73"/>
      <c r="N5" s="73"/>
    </row>
    <row r="6" spans="2:14" ht="17" thickBot="1" x14ac:dyDescent="0.25">
      <c r="B6" s="9"/>
      <c r="C6" s="3"/>
      <c r="D6" s="3"/>
      <c r="E6" s="3"/>
      <c r="G6" s="73"/>
      <c r="H6" s="73"/>
      <c r="I6" s="73"/>
      <c r="J6" s="73"/>
      <c r="K6" s="73"/>
      <c r="L6" s="73"/>
      <c r="M6" s="73"/>
      <c r="N6" s="73"/>
    </row>
    <row r="7" spans="2:14" x14ac:dyDescent="0.2">
      <c r="B7" s="9"/>
      <c r="C7" s="29" t="s">
        <v>70</v>
      </c>
      <c r="D7" s="29" t="s">
        <v>44</v>
      </c>
      <c r="E7" s="29" t="s">
        <v>5</v>
      </c>
      <c r="G7" s="73"/>
      <c r="H7" s="73"/>
      <c r="I7" s="73"/>
      <c r="J7" s="73"/>
      <c r="K7" s="73"/>
      <c r="L7" s="73"/>
      <c r="M7" s="73"/>
      <c r="N7" s="73"/>
    </row>
    <row r="8" spans="2:14" x14ac:dyDescent="0.2">
      <c r="B8" s="9"/>
      <c r="C8" s="29" t="s">
        <v>35</v>
      </c>
      <c r="D8" s="29" t="s">
        <v>45</v>
      </c>
      <c r="E8" s="29" t="s">
        <v>8</v>
      </c>
      <c r="G8" s="73"/>
      <c r="H8" s="73"/>
      <c r="I8" s="73"/>
      <c r="J8" s="73"/>
      <c r="K8" s="73"/>
      <c r="L8" s="73"/>
      <c r="M8" s="73"/>
      <c r="N8" s="73"/>
    </row>
    <row r="9" spans="2:14" x14ac:dyDescent="0.2">
      <c r="B9" s="9"/>
      <c r="C9" s="29" t="s">
        <v>36</v>
      </c>
      <c r="D9" s="29" t="s">
        <v>46</v>
      </c>
      <c r="E9" s="29" t="s">
        <v>11</v>
      </c>
      <c r="G9" s="73"/>
      <c r="H9" s="73"/>
      <c r="I9" s="73"/>
      <c r="J9" s="73"/>
      <c r="K9" s="73"/>
      <c r="L9" s="73"/>
      <c r="M9" s="73"/>
      <c r="N9" s="73"/>
    </row>
    <row r="10" spans="2:14" x14ac:dyDescent="0.2">
      <c r="B10" s="9"/>
      <c r="C10" s="29" t="s">
        <v>12</v>
      </c>
      <c r="D10" s="30"/>
      <c r="E10" s="29" t="s">
        <v>43</v>
      </c>
      <c r="G10" s="73"/>
      <c r="H10" s="73"/>
      <c r="I10" s="73"/>
      <c r="J10" s="73"/>
      <c r="K10" s="73"/>
      <c r="L10" s="73"/>
      <c r="M10" s="73"/>
      <c r="N10" s="73"/>
    </row>
    <row r="11" spans="2:14" ht="17" thickBot="1" x14ac:dyDescent="0.25">
      <c r="B11" s="10"/>
      <c r="C11" s="2" t="s">
        <v>13</v>
      </c>
      <c r="D11" s="31"/>
      <c r="E11" s="31"/>
      <c r="G11" s="73"/>
      <c r="H11" s="73"/>
      <c r="I11" s="73"/>
      <c r="J11" s="73"/>
      <c r="K11" s="73"/>
      <c r="L11" s="73"/>
      <c r="M11" s="73"/>
      <c r="N11" s="73"/>
    </row>
    <row r="12" spans="2:14" ht="17" thickBot="1" x14ac:dyDescent="0.25">
      <c r="G12" s="73"/>
      <c r="H12" s="73"/>
      <c r="I12" s="73"/>
      <c r="J12" s="73"/>
      <c r="K12" s="73"/>
      <c r="L12" s="73"/>
      <c r="M12" s="73"/>
      <c r="N12" s="73"/>
    </row>
    <row r="13" spans="2:14" ht="17" thickBot="1" x14ac:dyDescent="0.25">
      <c r="B13" s="20" t="s">
        <v>39</v>
      </c>
      <c r="C13" s="36">
        <v>181</v>
      </c>
      <c r="D13" s="36">
        <v>198</v>
      </c>
      <c r="E13" s="36">
        <v>215</v>
      </c>
      <c r="G13" s="73"/>
      <c r="H13" s="73"/>
      <c r="I13" s="73"/>
      <c r="J13" s="73"/>
      <c r="K13" s="73"/>
      <c r="L13" s="73"/>
      <c r="M13" s="73"/>
      <c r="N13" s="73"/>
    </row>
    <row r="14" spans="2:14" ht="17" thickBot="1" x14ac:dyDescent="0.25">
      <c r="B14" s="19" t="s">
        <v>40</v>
      </c>
      <c r="C14" s="35">
        <v>24</v>
      </c>
      <c r="D14" s="35">
        <v>24</v>
      </c>
      <c r="E14" s="35">
        <v>24</v>
      </c>
      <c r="G14" s="73"/>
      <c r="H14" s="73"/>
      <c r="I14" s="73"/>
      <c r="J14" s="73"/>
      <c r="K14" s="73"/>
      <c r="L14" s="73"/>
      <c r="M14" s="73"/>
      <c r="N14" s="73"/>
    </row>
    <row r="15" spans="2:14" ht="17" thickBot="1" x14ac:dyDescent="0.25">
      <c r="B15" s="22" t="s">
        <v>41</v>
      </c>
      <c r="C15" s="23">
        <f>C13*C14</f>
        <v>4344</v>
      </c>
      <c r="D15" s="23">
        <f>D13*D14</f>
        <v>4752</v>
      </c>
      <c r="E15" s="23">
        <f>E13*E14</f>
        <v>5160</v>
      </c>
      <c r="G15" s="73"/>
      <c r="H15" s="73"/>
      <c r="I15" s="73"/>
      <c r="J15" s="73"/>
      <c r="K15" s="73"/>
      <c r="L15" s="73"/>
      <c r="M15" s="73"/>
      <c r="N15" s="73"/>
    </row>
    <row r="16" spans="2:14" ht="17" thickBot="1" x14ac:dyDescent="0.25">
      <c r="G16" s="73"/>
      <c r="H16" s="73"/>
      <c r="I16" s="73"/>
      <c r="J16" s="73"/>
      <c r="K16" s="73"/>
      <c r="L16" s="73"/>
      <c r="M16" s="73"/>
      <c r="N16" s="73"/>
    </row>
    <row r="17" spans="2:14" ht="17" thickBot="1" x14ac:dyDescent="0.25">
      <c r="B17" s="20" t="s">
        <v>31</v>
      </c>
      <c r="C17" s="28" t="s">
        <v>42</v>
      </c>
      <c r="D17" s="28" t="s">
        <v>42</v>
      </c>
      <c r="E17" s="28" t="s">
        <v>42</v>
      </c>
      <c r="G17" s="38"/>
      <c r="H17" s="38"/>
      <c r="I17" s="38"/>
      <c r="J17" s="38"/>
      <c r="K17" s="38"/>
      <c r="L17" s="38"/>
      <c r="M17" s="38"/>
      <c r="N17" s="38"/>
    </row>
    <row r="18" spans="2:14" ht="17" thickBot="1" x14ac:dyDescent="0.25">
      <c r="G18" s="38"/>
      <c r="H18" s="38"/>
      <c r="I18" s="38"/>
      <c r="J18" s="38"/>
      <c r="K18" s="38"/>
      <c r="L18" s="38"/>
      <c r="M18" s="38"/>
      <c r="N18" s="38"/>
    </row>
    <row r="19" spans="2:14" ht="17" thickBot="1" x14ac:dyDescent="0.25">
      <c r="B19" s="20" t="s">
        <v>32</v>
      </c>
      <c r="C19" s="28">
        <f>C15*12</f>
        <v>52128</v>
      </c>
      <c r="D19" s="28">
        <f>D15*12</f>
        <v>57024</v>
      </c>
      <c r="E19" s="28">
        <f>E15*12</f>
        <v>61920</v>
      </c>
    </row>
    <row r="22" spans="2:14" x14ac:dyDescent="0.2">
      <c r="B22" s="34" t="s">
        <v>47</v>
      </c>
      <c r="C22" s="38"/>
      <c r="D22" s="38"/>
      <c r="E22" s="38"/>
      <c r="F22" s="37"/>
    </row>
    <row r="23" spans="2:14" x14ac:dyDescent="0.2">
      <c r="B23" s="38"/>
      <c r="C23" s="38"/>
      <c r="D23" s="38"/>
      <c r="E23" s="38"/>
      <c r="F23" s="37"/>
    </row>
    <row r="24" spans="2:14" x14ac:dyDescent="0.2">
      <c r="B24" s="38"/>
      <c r="C24" s="38"/>
      <c r="D24" s="38"/>
      <c r="E24" s="38"/>
    </row>
  </sheetData>
  <mergeCells count="6">
    <mergeCell ref="G3:K3"/>
    <mergeCell ref="G4:N18"/>
    <mergeCell ref="B3:E3"/>
    <mergeCell ref="B4:E4"/>
    <mergeCell ref="B5:B11"/>
    <mergeCell ref="B22:E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09C65-2F6B-5345-A6BA-C40AB1007FBD}">
  <dimension ref="B1:N18"/>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37</v>
      </c>
      <c r="C2" s="33"/>
      <c r="D2" s="33"/>
      <c r="E2" s="33"/>
      <c r="G2" s="68" t="s">
        <v>104</v>
      </c>
      <c r="H2" s="34"/>
      <c r="I2" s="34"/>
      <c r="J2" s="34"/>
      <c r="K2" s="34"/>
    </row>
    <row r="3" spans="2:14" ht="17" thickBot="1" x14ac:dyDescent="0.25">
      <c r="B3" s="6"/>
      <c r="C3" s="7"/>
      <c r="D3" s="7"/>
      <c r="E3" s="7"/>
      <c r="G3" s="69" t="s">
        <v>103</v>
      </c>
      <c r="H3" s="70"/>
      <c r="I3" s="70"/>
      <c r="J3" s="70"/>
      <c r="K3" s="70"/>
      <c r="L3" s="70"/>
      <c r="M3" s="70"/>
      <c r="N3" s="71"/>
    </row>
    <row r="4" spans="2:14" ht="17" thickBot="1" x14ac:dyDescent="0.25">
      <c r="B4" s="8" t="s">
        <v>48</v>
      </c>
      <c r="C4" s="2" t="s">
        <v>0</v>
      </c>
      <c r="D4" s="2" t="s">
        <v>1</v>
      </c>
      <c r="E4" s="2" t="s">
        <v>2</v>
      </c>
      <c r="G4" s="72"/>
      <c r="H4" s="73"/>
      <c r="I4" s="73"/>
      <c r="J4" s="73"/>
      <c r="K4" s="73"/>
      <c r="L4" s="73"/>
      <c r="M4" s="73"/>
      <c r="N4" s="74"/>
    </row>
    <row r="5" spans="2:14" ht="17" thickBot="1" x14ac:dyDescent="0.25">
      <c r="B5" s="9"/>
      <c r="C5" s="3"/>
      <c r="D5" s="3"/>
      <c r="E5" s="3"/>
      <c r="G5" s="72"/>
      <c r="H5" s="73"/>
      <c r="I5" s="73"/>
      <c r="J5" s="73"/>
      <c r="K5" s="73"/>
      <c r="L5" s="73"/>
      <c r="M5" s="73"/>
      <c r="N5" s="74"/>
    </row>
    <row r="6" spans="2:14" x14ac:dyDescent="0.2">
      <c r="B6" s="9"/>
      <c r="C6" s="29" t="s">
        <v>107</v>
      </c>
      <c r="D6" s="29" t="s">
        <v>49</v>
      </c>
      <c r="E6" s="29" t="s">
        <v>49</v>
      </c>
      <c r="G6" s="72"/>
      <c r="H6" s="73"/>
      <c r="I6" s="73"/>
      <c r="J6" s="73"/>
      <c r="K6" s="73"/>
      <c r="L6" s="73"/>
      <c r="M6" s="73"/>
      <c r="N6" s="74"/>
    </row>
    <row r="7" spans="2:14" x14ac:dyDescent="0.2">
      <c r="B7" s="9"/>
      <c r="C7" s="29" t="s">
        <v>35</v>
      </c>
      <c r="D7" s="29" t="s">
        <v>43</v>
      </c>
      <c r="E7" s="29" t="s">
        <v>43</v>
      </c>
      <c r="G7" s="72"/>
      <c r="H7" s="73"/>
      <c r="I7" s="73"/>
      <c r="J7" s="73"/>
      <c r="K7" s="73"/>
      <c r="L7" s="73"/>
      <c r="M7" s="73"/>
      <c r="N7" s="74"/>
    </row>
    <row r="8" spans="2:14" x14ac:dyDescent="0.2">
      <c r="B8" s="9"/>
      <c r="C8" s="29" t="s">
        <v>36</v>
      </c>
      <c r="D8" s="29" t="s">
        <v>43</v>
      </c>
      <c r="E8" s="29" t="s">
        <v>43</v>
      </c>
      <c r="G8" s="72"/>
      <c r="H8" s="73"/>
      <c r="I8" s="73"/>
      <c r="J8" s="73"/>
      <c r="K8" s="73"/>
      <c r="L8" s="73"/>
      <c r="M8" s="73"/>
      <c r="N8" s="74"/>
    </row>
    <row r="9" spans="2:14" x14ac:dyDescent="0.2">
      <c r="B9" s="9"/>
      <c r="C9" s="29" t="s">
        <v>12</v>
      </c>
      <c r="D9" s="30"/>
      <c r="E9" s="29" t="s">
        <v>43</v>
      </c>
      <c r="G9" s="72"/>
      <c r="H9" s="73"/>
      <c r="I9" s="73"/>
      <c r="J9" s="73"/>
      <c r="K9" s="73"/>
      <c r="L9" s="73"/>
      <c r="M9" s="73"/>
      <c r="N9" s="74"/>
    </row>
    <row r="10" spans="2:14" ht="17" thickBot="1" x14ac:dyDescent="0.25">
      <c r="B10" s="10"/>
      <c r="C10" s="2" t="s">
        <v>13</v>
      </c>
      <c r="D10" s="31"/>
      <c r="E10" s="31"/>
      <c r="G10" s="72"/>
      <c r="H10" s="73"/>
      <c r="I10" s="73"/>
      <c r="J10" s="73"/>
      <c r="K10" s="73"/>
      <c r="L10" s="73"/>
      <c r="M10" s="73"/>
      <c r="N10" s="74"/>
    </row>
    <row r="11" spans="2:14" x14ac:dyDescent="0.2">
      <c r="G11" s="72"/>
      <c r="H11" s="73"/>
      <c r="I11" s="73"/>
      <c r="J11" s="73"/>
      <c r="K11" s="73"/>
      <c r="L11" s="73"/>
      <c r="M11" s="73"/>
      <c r="N11" s="74"/>
    </row>
    <row r="12" spans="2:14" x14ac:dyDescent="0.2">
      <c r="G12" s="72"/>
      <c r="H12" s="73"/>
      <c r="I12" s="73"/>
      <c r="J12" s="73"/>
      <c r="K12" s="73"/>
      <c r="L12" s="73"/>
      <c r="M12" s="73"/>
      <c r="N12" s="74"/>
    </row>
    <row r="13" spans="2:14" x14ac:dyDescent="0.2">
      <c r="G13" s="72"/>
      <c r="H13" s="73"/>
      <c r="I13" s="73"/>
      <c r="J13" s="73"/>
      <c r="K13" s="73"/>
      <c r="L13" s="73"/>
      <c r="M13" s="73"/>
      <c r="N13" s="74"/>
    </row>
    <row r="14" spans="2:14" x14ac:dyDescent="0.2">
      <c r="G14" s="72"/>
      <c r="H14" s="73"/>
      <c r="I14" s="73"/>
      <c r="J14" s="73"/>
      <c r="K14" s="73"/>
      <c r="L14" s="73"/>
      <c r="M14" s="73"/>
      <c r="N14" s="74"/>
    </row>
    <row r="15" spans="2:14" x14ac:dyDescent="0.2">
      <c r="G15" s="75"/>
      <c r="H15" s="76"/>
      <c r="I15" s="76"/>
      <c r="J15" s="76"/>
      <c r="K15" s="76"/>
      <c r="L15" s="76"/>
      <c r="M15" s="76"/>
      <c r="N15" s="77"/>
    </row>
    <row r="17" spans="7:14" x14ac:dyDescent="0.2">
      <c r="G17" s="78" t="s">
        <v>118</v>
      </c>
      <c r="H17" s="66"/>
      <c r="I17" s="66"/>
      <c r="J17" s="66"/>
      <c r="K17" s="66"/>
      <c r="L17" s="67"/>
      <c r="M17" s="67"/>
      <c r="N17" s="67"/>
    </row>
    <row r="18" spans="7:14" x14ac:dyDescent="0.2">
      <c r="G18" s="67"/>
      <c r="H18" s="67"/>
      <c r="I18" s="67"/>
      <c r="J18" s="67"/>
      <c r="K18" s="67"/>
      <c r="L18" s="67"/>
      <c r="M18" s="67"/>
      <c r="N18" s="67"/>
    </row>
  </sheetData>
  <mergeCells count="6">
    <mergeCell ref="B2:E2"/>
    <mergeCell ref="B3:E3"/>
    <mergeCell ref="B4:B10"/>
    <mergeCell ref="G2:K2"/>
    <mergeCell ref="G3:N15"/>
    <mergeCell ref="G17:N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93730-EE7D-004E-AEE5-E533A5E5D7FE}">
  <dimension ref="B1:N34"/>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63</v>
      </c>
      <c r="C2" s="33"/>
      <c r="D2" s="33"/>
      <c r="E2" s="33"/>
      <c r="G2" s="68" t="s">
        <v>102</v>
      </c>
      <c r="H2" s="34"/>
      <c r="I2" s="34"/>
      <c r="J2" s="34"/>
      <c r="K2" s="34"/>
    </row>
    <row r="3" spans="2:14" ht="17" thickBot="1" x14ac:dyDescent="0.25">
      <c r="B3" s="6"/>
      <c r="C3" s="7"/>
      <c r="D3" s="7"/>
      <c r="E3" s="7"/>
      <c r="G3" s="70" t="s">
        <v>111</v>
      </c>
      <c r="H3" s="70"/>
      <c r="I3" s="70"/>
      <c r="J3" s="70"/>
      <c r="K3" s="70"/>
      <c r="L3" s="70"/>
      <c r="M3" s="70"/>
      <c r="N3" s="70"/>
    </row>
    <row r="4" spans="2:14" ht="17" thickBot="1" x14ac:dyDescent="0.25">
      <c r="B4" s="8" t="s">
        <v>50</v>
      </c>
      <c r="C4" s="2" t="s">
        <v>0</v>
      </c>
      <c r="D4" s="2" t="s">
        <v>1</v>
      </c>
      <c r="E4" s="2" t="s">
        <v>2</v>
      </c>
      <c r="G4" s="73"/>
      <c r="H4" s="73"/>
      <c r="I4" s="73"/>
      <c r="J4" s="73"/>
      <c r="K4" s="73"/>
      <c r="L4" s="73"/>
      <c r="M4" s="73"/>
      <c r="N4" s="73"/>
    </row>
    <row r="5" spans="2:14" ht="17" thickBot="1" x14ac:dyDescent="0.25">
      <c r="B5" s="9"/>
      <c r="C5" s="3"/>
      <c r="D5" s="3"/>
      <c r="E5" s="3"/>
      <c r="G5" s="73"/>
      <c r="H5" s="73"/>
      <c r="I5" s="73"/>
      <c r="J5" s="73"/>
      <c r="K5" s="73"/>
      <c r="L5" s="73"/>
      <c r="M5" s="73"/>
      <c r="N5" s="73"/>
    </row>
    <row r="6" spans="2:14" x14ac:dyDescent="0.2">
      <c r="B6" s="9"/>
      <c r="C6" s="29" t="s">
        <v>70</v>
      </c>
      <c r="D6" s="29" t="s">
        <v>44</v>
      </c>
      <c r="E6" s="29" t="s">
        <v>5</v>
      </c>
      <c r="G6" s="73"/>
      <c r="H6" s="73"/>
      <c r="I6" s="73"/>
      <c r="J6" s="73"/>
      <c r="K6" s="73"/>
      <c r="L6" s="73"/>
      <c r="M6" s="73"/>
      <c r="N6" s="73"/>
    </row>
    <row r="7" spans="2:14" x14ac:dyDescent="0.2">
      <c r="B7" s="9"/>
      <c r="C7" s="29" t="s">
        <v>35</v>
      </c>
      <c r="D7" s="29" t="s">
        <v>45</v>
      </c>
      <c r="E7" s="29" t="s">
        <v>8</v>
      </c>
      <c r="G7" s="73"/>
      <c r="H7" s="73"/>
      <c r="I7" s="73"/>
      <c r="J7" s="73"/>
      <c r="K7" s="73"/>
      <c r="L7" s="73"/>
      <c r="M7" s="73"/>
      <c r="N7" s="73"/>
    </row>
    <row r="8" spans="2:14" x14ac:dyDescent="0.2">
      <c r="B8" s="9"/>
      <c r="C8" s="29" t="s">
        <v>36</v>
      </c>
      <c r="D8" s="29" t="s">
        <v>46</v>
      </c>
      <c r="E8" s="29" t="s">
        <v>11</v>
      </c>
      <c r="G8" s="73"/>
      <c r="H8" s="73"/>
      <c r="I8" s="73"/>
      <c r="J8" s="73"/>
      <c r="K8" s="73"/>
      <c r="L8" s="73"/>
      <c r="M8" s="73"/>
      <c r="N8" s="73"/>
    </row>
    <row r="9" spans="2:14" x14ac:dyDescent="0.2">
      <c r="B9" s="9"/>
      <c r="C9" s="29" t="s">
        <v>12</v>
      </c>
      <c r="D9" s="30"/>
      <c r="E9" s="29" t="s">
        <v>43</v>
      </c>
      <c r="G9" s="73"/>
      <c r="H9" s="73"/>
      <c r="I9" s="73"/>
      <c r="J9" s="73"/>
      <c r="K9" s="73"/>
      <c r="L9" s="73"/>
      <c r="M9" s="73"/>
      <c r="N9" s="73"/>
    </row>
    <row r="10" spans="2:14" ht="17" thickBot="1" x14ac:dyDescent="0.25">
      <c r="B10" s="10"/>
      <c r="C10" s="2" t="s">
        <v>13</v>
      </c>
      <c r="D10" s="31"/>
      <c r="E10" s="31"/>
      <c r="G10" s="73"/>
      <c r="H10" s="73"/>
      <c r="I10" s="73"/>
      <c r="J10" s="73"/>
      <c r="K10" s="73"/>
      <c r="L10" s="73"/>
      <c r="M10" s="73"/>
      <c r="N10" s="73"/>
    </row>
    <row r="11" spans="2:14" ht="17" thickBot="1" x14ac:dyDescent="0.25">
      <c r="G11" s="73"/>
      <c r="H11" s="73"/>
      <c r="I11" s="73"/>
      <c r="J11" s="73"/>
      <c r="K11" s="73"/>
      <c r="L11" s="73"/>
      <c r="M11" s="73"/>
      <c r="N11" s="73"/>
    </row>
    <row r="12" spans="2:14" ht="17" thickBot="1" x14ac:dyDescent="0.25">
      <c r="B12" s="40" t="s">
        <v>55</v>
      </c>
      <c r="C12" s="41" t="s">
        <v>56</v>
      </c>
      <c r="D12" s="41" t="s">
        <v>56</v>
      </c>
      <c r="E12" s="41" t="s">
        <v>56</v>
      </c>
      <c r="G12" s="73"/>
      <c r="H12" s="73"/>
      <c r="I12" s="73"/>
      <c r="J12" s="73"/>
      <c r="K12" s="73"/>
      <c r="L12" s="73"/>
      <c r="M12" s="73"/>
      <c r="N12" s="73"/>
    </row>
    <row r="13" spans="2:14" ht="17" thickBot="1" x14ac:dyDescent="0.25">
      <c r="B13" s="11" t="s">
        <v>22</v>
      </c>
      <c r="C13" s="42">
        <v>3000</v>
      </c>
      <c r="D13" s="42">
        <v>3000</v>
      </c>
      <c r="E13" s="42">
        <v>3000</v>
      </c>
      <c r="G13" s="73"/>
      <c r="H13" s="73"/>
      <c r="I13" s="73"/>
      <c r="J13" s="73"/>
      <c r="K13" s="73"/>
      <c r="L13" s="73"/>
      <c r="M13" s="73"/>
      <c r="N13" s="73"/>
    </row>
    <row r="14" spans="2:14" x14ac:dyDescent="0.2">
      <c r="B14" s="43"/>
      <c r="C14" s="43"/>
      <c r="D14" s="43"/>
      <c r="E14" s="43"/>
      <c r="G14" s="73"/>
      <c r="H14" s="73"/>
      <c r="I14" s="73"/>
      <c r="J14" s="73"/>
      <c r="K14" s="73"/>
      <c r="L14" s="73"/>
      <c r="M14" s="73"/>
      <c r="N14" s="73"/>
    </row>
    <row r="15" spans="2:14" ht="17" thickBot="1" x14ac:dyDescent="0.25">
      <c r="B15" s="44" t="s">
        <v>51</v>
      </c>
      <c r="C15" s="45" t="s">
        <v>43</v>
      </c>
      <c r="D15" s="45" t="s">
        <v>43</v>
      </c>
      <c r="E15" s="46"/>
      <c r="G15" s="73"/>
      <c r="H15" s="73"/>
      <c r="I15" s="73"/>
      <c r="J15" s="73"/>
      <c r="K15" s="73"/>
      <c r="L15" s="73"/>
      <c r="M15" s="73"/>
      <c r="N15" s="73"/>
    </row>
    <row r="16" spans="2:14" ht="17" thickBot="1" x14ac:dyDescent="0.25">
      <c r="B16" s="44" t="s">
        <v>52</v>
      </c>
      <c r="C16" s="50" t="s">
        <v>27</v>
      </c>
      <c r="D16" s="50" t="s">
        <v>27</v>
      </c>
      <c r="E16" s="45"/>
      <c r="G16" s="38"/>
      <c r="H16" s="38"/>
      <c r="I16" s="38"/>
      <c r="J16" s="38"/>
      <c r="K16" s="38"/>
      <c r="L16" s="38"/>
      <c r="M16" s="38"/>
      <c r="N16" s="38"/>
    </row>
    <row r="17" spans="2:14" ht="17" thickBot="1" x14ac:dyDescent="0.25">
      <c r="B17" s="44" t="s">
        <v>53</v>
      </c>
      <c r="C17" s="46"/>
      <c r="D17" s="46"/>
      <c r="E17" s="50" t="s">
        <v>27</v>
      </c>
      <c r="G17" s="38"/>
      <c r="H17" s="38"/>
      <c r="I17" s="38"/>
      <c r="J17" s="38"/>
      <c r="K17" s="38"/>
      <c r="L17" s="38"/>
      <c r="M17" s="38"/>
      <c r="N17" s="38"/>
    </row>
    <row r="18" spans="2:14" ht="17" thickBot="1" x14ac:dyDescent="0.25">
      <c r="B18" s="11" t="s">
        <v>54</v>
      </c>
      <c r="C18" s="42">
        <v>1719</v>
      </c>
      <c r="D18" s="42">
        <v>1921.31</v>
      </c>
      <c r="E18" s="42">
        <v>4620</v>
      </c>
      <c r="G18" s="38"/>
      <c r="H18" s="38"/>
      <c r="I18" s="38"/>
      <c r="J18" s="38"/>
      <c r="K18" s="38"/>
      <c r="L18" s="38"/>
      <c r="M18" s="38"/>
      <c r="N18" s="38"/>
    </row>
    <row r="19" spans="2:14" ht="17" thickBot="1" x14ac:dyDescent="0.25">
      <c r="B19" s="43"/>
      <c r="C19" s="43"/>
      <c r="D19" s="43"/>
      <c r="E19" s="43"/>
      <c r="G19" s="38"/>
      <c r="H19" s="38"/>
      <c r="I19" s="38"/>
      <c r="J19" s="38"/>
      <c r="K19" s="38"/>
      <c r="L19" s="38"/>
      <c r="M19" s="38"/>
      <c r="N19" s="38"/>
    </row>
    <row r="20" spans="2:14" ht="17" thickBot="1" x14ac:dyDescent="0.25">
      <c r="B20" s="47" t="s">
        <v>57</v>
      </c>
      <c r="C20" s="48"/>
      <c r="D20" s="48"/>
      <c r="E20" s="49"/>
      <c r="G20" s="38"/>
      <c r="H20" s="38"/>
      <c r="I20" s="38"/>
      <c r="J20" s="38"/>
      <c r="K20" s="38"/>
      <c r="L20" s="38"/>
      <c r="M20" s="38"/>
      <c r="N20" s="38"/>
    </row>
    <row r="21" spans="2:14" ht="17" thickBot="1" x14ac:dyDescent="0.25">
      <c r="B21" s="44" t="s">
        <v>58</v>
      </c>
      <c r="C21" s="45" t="s">
        <v>43</v>
      </c>
      <c r="D21" s="45" t="s">
        <v>43</v>
      </c>
      <c r="E21" s="46"/>
      <c r="G21" s="38"/>
      <c r="H21" s="38"/>
      <c r="I21" s="38"/>
      <c r="J21" s="38"/>
      <c r="K21" s="38"/>
      <c r="L21" s="38"/>
      <c r="M21" s="38"/>
      <c r="N21" s="38"/>
    </row>
    <row r="22" spans="2:14" ht="17" thickBot="1" x14ac:dyDescent="0.25">
      <c r="B22" s="44" t="s">
        <v>59</v>
      </c>
      <c r="C22" s="50" t="s">
        <v>27</v>
      </c>
      <c r="D22" s="50" t="s">
        <v>27</v>
      </c>
      <c r="E22" s="50" t="s">
        <v>27</v>
      </c>
      <c r="G22" s="38"/>
      <c r="H22" s="38"/>
      <c r="I22" s="38"/>
      <c r="J22" s="38"/>
      <c r="K22" s="38"/>
      <c r="L22" s="38"/>
      <c r="M22" s="38"/>
      <c r="N22" s="38"/>
    </row>
    <row r="23" spans="2:14" ht="17" thickBot="1" x14ac:dyDescent="0.25">
      <c r="B23" s="11" t="s">
        <v>54</v>
      </c>
      <c r="C23" s="51">
        <v>500</v>
      </c>
      <c r="D23" s="51">
        <v>500</v>
      </c>
      <c r="E23" s="51">
        <v>500</v>
      </c>
      <c r="G23" s="38"/>
      <c r="H23" s="38"/>
      <c r="I23" s="38"/>
      <c r="J23" s="38"/>
      <c r="K23" s="38"/>
      <c r="L23" s="38"/>
      <c r="M23" s="38"/>
      <c r="N23" s="38"/>
    </row>
    <row r="24" spans="2:14" ht="17" thickBot="1" x14ac:dyDescent="0.25">
      <c r="G24" s="38"/>
      <c r="H24" s="38"/>
      <c r="I24" s="38"/>
      <c r="J24" s="38"/>
      <c r="K24" s="38"/>
      <c r="L24" s="38"/>
      <c r="M24" s="38"/>
      <c r="N24" s="38"/>
    </row>
    <row r="25" spans="2:14" ht="17" thickBot="1" x14ac:dyDescent="0.25">
      <c r="B25" s="20" t="s">
        <v>60</v>
      </c>
      <c r="C25" s="28">
        <f>C23+C18+C13</f>
        <v>5219</v>
      </c>
      <c r="D25" s="28">
        <f>D23+D18+D13</f>
        <v>5421.3099999999995</v>
      </c>
      <c r="E25" s="28">
        <f>E23+E18+E13</f>
        <v>8120</v>
      </c>
      <c r="G25" s="38"/>
      <c r="H25" s="38"/>
      <c r="I25" s="38"/>
      <c r="J25" s="38"/>
      <c r="K25" s="38"/>
      <c r="L25" s="38"/>
      <c r="M25" s="38"/>
      <c r="N25" s="38"/>
    </row>
    <row r="26" spans="2:14" ht="17" thickBot="1" x14ac:dyDescent="0.25">
      <c r="G26" s="38"/>
      <c r="H26" s="38"/>
      <c r="I26" s="38"/>
      <c r="J26" s="38"/>
      <c r="K26" s="38"/>
      <c r="L26" s="38"/>
      <c r="M26" s="38"/>
      <c r="N26" s="38"/>
    </row>
    <row r="27" spans="2:14" ht="17" thickBot="1" x14ac:dyDescent="0.25">
      <c r="B27" s="20" t="s">
        <v>31</v>
      </c>
      <c r="C27" s="28" t="s">
        <v>42</v>
      </c>
      <c r="D27" s="28" t="s">
        <v>42</v>
      </c>
      <c r="E27" s="28" t="s">
        <v>42</v>
      </c>
      <c r="G27" s="38"/>
      <c r="H27" s="38"/>
      <c r="I27" s="38"/>
      <c r="J27" s="38"/>
      <c r="K27" s="38"/>
      <c r="L27" s="38"/>
      <c r="M27" s="38"/>
      <c r="N27" s="38"/>
    </row>
    <row r="28" spans="2:14" ht="17" thickBot="1" x14ac:dyDescent="0.25"/>
    <row r="29" spans="2:14" ht="17" thickBot="1" x14ac:dyDescent="0.25">
      <c r="B29" s="20" t="s">
        <v>32</v>
      </c>
      <c r="C29" s="28">
        <f>C25*12</f>
        <v>62628</v>
      </c>
      <c r="D29" s="28">
        <f>D25*12</f>
        <v>65055.719999999994</v>
      </c>
      <c r="E29" s="28">
        <f>E25*12</f>
        <v>97440</v>
      </c>
    </row>
    <row r="31" spans="2:14" x14ac:dyDescent="0.2">
      <c r="B31" s="52" t="s">
        <v>61</v>
      </c>
      <c r="C31" s="52"/>
      <c r="D31" s="52"/>
      <c r="E31" s="52"/>
    </row>
    <row r="32" spans="2:14" x14ac:dyDescent="0.2">
      <c r="B32" s="52"/>
      <c r="C32" s="52"/>
      <c r="D32" s="52"/>
      <c r="E32" s="52"/>
    </row>
    <row r="33" spans="2:5" x14ac:dyDescent="0.2">
      <c r="B33" s="52"/>
      <c r="C33" s="52"/>
      <c r="D33" s="52"/>
      <c r="E33" s="52"/>
    </row>
    <row r="34" spans="2:5" x14ac:dyDescent="0.2">
      <c r="B34" s="52"/>
      <c r="C34" s="52"/>
      <c r="D34" s="52"/>
      <c r="E34" s="52"/>
    </row>
  </sheetData>
  <mergeCells count="7">
    <mergeCell ref="B2:E2"/>
    <mergeCell ref="B3:E3"/>
    <mergeCell ref="B4:B10"/>
    <mergeCell ref="B20:E20"/>
    <mergeCell ref="B31:E34"/>
    <mergeCell ref="G2:K2"/>
    <mergeCell ref="G3:N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DA983-3AE4-034D-A787-69232C41BAAC}">
  <dimension ref="B1:N18"/>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62</v>
      </c>
      <c r="C2" s="33"/>
      <c r="D2" s="33"/>
      <c r="E2" s="33"/>
      <c r="G2" s="68" t="s">
        <v>104</v>
      </c>
      <c r="H2" s="34"/>
      <c r="I2" s="34"/>
      <c r="J2" s="34"/>
      <c r="K2" s="34"/>
    </row>
    <row r="3" spans="2:14" ht="17" thickBot="1" x14ac:dyDescent="0.25">
      <c r="B3" s="6"/>
      <c r="C3" s="7"/>
      <c r="D3" s="7"/>
      <c r="E3" s="7"/>
      <c r="G3" s="69" t="s">
        <v>103</v>
      </c>
      <c r="H3" s="70"/>
      <c r="I3" s="70"/>
      <c r="J3" s="70"/>
      <c r="K3" s="70"/>
      <c r="L3" s="70"/>
      <c r="M3" s="70"/>
      <c r="N3" s="71"/>
    </row>
    <row r="4" spans="2:14" ht="17" thickBot="1" x14ac:dyDescent="0.25">
      <c r="B4" s="8" t="s">
        <v>108</v>
      </c>
      <c r="C4" s="2" t="s">
        <v>0</v>
      </c>
      <c r="D4" s="2" t="s">
        <v>1</v>
      </c>
      <c r="E4" s="2" t="s">
        <v>2</v>
      </c>
      <c r="G4" s="72"/>
      <c r="H4" s="73"/>
      <c r="I4" s="73"/>
      <c r="J4" s="73"/>
      <c r="K4" s="73"/>
      <c r="L4" s="73"/>
      <c r="M4" s="73"/>
      <c r="N4" s="74"/>
    </row>
    <row r="5" spans="2:14" ht="17" thickBot="1" x14ac:dyDescent="0.25">
      <c r="B5" s="9"/>
      <c r="C5" s="3"/>
      <c r="D5" s="3"/>
      <c r="E5" s="3"/>
      <c r="G5" s="72"/>
      <c r="H5" s="73"/>
      <c r="I5" s="73"/>
      <c r="J5" s="73"/>
      <c r="K5" s="73"/>
      <c r="L5" s="73"/>
      <c r="M5" s="73"/>
      <c r="N5" s="74"/>
    </row>
    <row r="6" spans="2:14" x14ac:dyDescent="0.2">
      <c r="B6" s="9"/>
      <c r="C6" s="29" t="s">
        <v>107</v>
      </c>
      <c r="D6" s="29" t="s">
        <v>64</v>
      </c>
      <c r="E6" s="29" t="s">
        <v>64</v>
      </c>
      <c r="G6" s="72"/>
      <c r="H6" s="73"/>
      <c r="I6" s="73"/>
      <c r="J6" s="73"/>
      <c r="K6" s="73"/>
      <c r="L6" s="73"/>
      <c r="M6" s="73"/>
      <c r="N6" s="74"/>
    </row>
    <row r="7" spans="2:14" x14ac:dyDescent="0.2">
      <c r="B7" s="9"/>
      <c r="C7" s="29" t="s">
        <v>35</v>
      </c>
      <c r="D7" s="29"/>
      <c r="E7" s="29"/>
      <c r="G7" s="72"/>
      <c r="H7" s="73"/>
      <c r="I7" s="73"/>
      <c r="J7" s="73"/>
      <c r="K7" s="73"/>
      <c r="L7" s="73"/>
      <c r="M7" s="73"/>
      <c r="N7" s="74"/>
    </row>
    <row r="8" spans="2:14" x14ac:dyDescent="0.2">
      <c r="B8" s="9"/>
      <c r="C8" s="29" t="s">
        <v>36</v>
      </c>
      <c r="D8" s="29"/>
      <c r="E8" s="29"/>
      <c r="G8" s="72"/>
      <c r="H8" s="73"/>
      <c r="I8" s="73"/>
      <c r="J8" s="73"/>
      <c r="K8" s="73"/>
      <c r="L8" s="73"/>
      <c r="M8" s="73"/>
      <c r="N8" s="74"/>
    </row>
    <row r="9" spans="2:14" x14ac:dyDescent="0.2">
      <c r="B9" s="9"/>
      <c r="C9" s="29" t="s">
        <v>12</v>
      </c>
      <c r="D9" s="30"/>
      <c r="E9" s="29"/>
      <c r="G9" s="72"/>
      <c r="H9" s="73"/>
      <c r="I9" s="73"/>
      <c r="J9" s="73"/>
      <c r="K9" s="73"/>
      <c r="L9" s="73"/>
      <c r="M9" s="73"/>
      <c r="N9" s="74"/>
    </row>
    <row r="10" spans="2:14" ht="17" thickBot="1" x14ac:dyDescent="0.25">
      <c r="B10" s="10"/>
      <c r="C10" s="2" t="s">
        <v>13</v>
      </c>
      <c r="D10" s="31"/>
      <c r="E10" s="31"/>
      <c r="G10" s="72"/>
      <c r="H10" s="73"/>
      <c r="I10" s="73"/>
      <c r="J10" s="73"/>
      <c r="K10" s="73"/>
      <c r="L10" s="73"/>
      <c r="M10" s="73"/>
      <c r="N10" s="74"/>
    </row>
    <row r="11" spans="2:14" x14ac:dyDescent="0.2">
      <c r="G11" s="72"/>
      <c r="H11" s="73"/>
      <c r="I11" s="73"/>
      <c r="J11" s="73"/>
      <c r="K11" s="73"/>
      <c r="L11" s="73"/>
      <c r="M11" s="73"/>
      <c r="N11" s="74"/>
    </row>
    <row r="12" spans="2:14" x14ac:dyDescent="0.2">
      <c r="G12" s="72"/>
      <c r="H12" s="73"/>
      <c r="I12" s="73"/>
      <c r="J12" s="73"/>
      <c r="K12" s="73"/>
      <c r="L12" s="73"/>
      <c r="M12" s="73"/>
      <c r="N12" s="74"/>
    </row>
    <row r="13" spans="2:14" x14ac:dyDescent="0.2">
      <c r="G13" s="72"/>
      <c r="H13" s="73"/>
      <c r="I13" s="73"/>
      <c r="J13" s="73"/>
      <c r="K13" s="73"/>
      <c r="L13" s="73"/>
      <c r="M13" s="73"/>
      <c r="N13" s="74"/>
    </row>
    <row r="14" spans="2:14" x14ac:dyDescent="0.2">
      <c r="G14" s="72"/>
      <c r="H14" s="73"/>
      <c r="I14" s="73"/>
      <c r="J14" s="73"/>
      <c r="K14" s="73"/>
      <c r="L14" s="73"/>
      <c r="M14" s="73"/>
      <c r="N14" s="74"/>
    </row>
    <row r="15" spans="2:14" x14ac:dyDescent="0.2">
      <c r="G15" s="75"/>
      <c r="H15" s="76"/>
      <c r="I15" s="76"/>
      <c r="J15" s="76"/>
      <c r="K15" s="76"/>
      <c r="L15" s="76"/>
      <c r="M15" s="76"/>
      <c r="N15" s="77"/>
    </row>
    <row r="17" spans="7:14" x14ac:dyDescent="0.2">
      <c r="G17" s="78" t="s">
        <v>118</v>
      </c>
      <c r="H17" s="66"/>
      <c r="I17" s="66"/>
      <c r="J17" s="66"/>
      <c r="K17" s="66"/>
      <c r="L17" s="67"/>
      <c r="M17" s="67"/>
      <c r="N17" s="67"/>
    </row>
    <row r="18" spans="7:14" x14ac:dyDescent="0.2">
      <c r="G18" s="67"/>
      <c r="H18" s="67"/>
      <c r="I18" s="67"/>
      <c r="J18" s="67"/>
      <c r="K18" s="67"/>
      <c r="L18" s="67"/>
      <c r="M18" s="67"/>
      <c r="N18" s="67"/>
    </row>
  </sheetData>
  <mergeCells count="6">
    <mergeCell ref="G17:N18"/>
    <mergeCell ref="B2:E2"/>
    <mergeCell ref="B3:E3"/>
    <mergeCell ref="B4:B10"/>
    <mergeCell ref="G2:K2"/>
    <mergeCell ref="G3:N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F76CA-DBCC-844B-8126-DBCEE7A37A5F}">
  <dimension ref="B1:N34"/>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65</v>
      </c>
      <c r="C2" s="33"/>
      <c r="D2" s="33"/>
      <c r="E2" s="33"/>
      <c r="G2" s="68" t="s">
        <v>102</v>
      </c>
      <c r="H2" s="34"/>
      <c r="I2" s="34"/>
      <c r="J2" s="34"/>
      <c r="K2" s="34"/>
    </row>
    <row r="3" spans="2:14" ht="17" thickBot="1" x14ac:dyDescent="0.25">
      <c r="B3" s="6"/>
      <c r="C3" s="7"/>
      <c r="D3" s="7"/>
      <c r="E3" s="7"/>
      <c r="G3" s="70" t="s">
        <v>112</v>
      </c>
      <c r="H3" s="70"/>
      <c r="I3" s="70"/>
      <c r="J3" s="70"/>
      <c r="K3" s="70"/>
      <c r="L3" s="70"/>
      <c r="M3" s="70"/>
      <c r="N3" s="70"/>
    </row>
    <row r="4" spans="2:14" ht="17" thickBot="1" x14ac:dyDescent="0.25">
      <c r="B4" s="8" t="s">
        <v>66</v>
      </c>
      <c r="C4" s="2" t="s">
        <v>0</v>
      </c>
      <c r="D4" s="2" t="s">
        <v>1</v>
      </c>
      <c r="E4" s="2" t="s">
        <v>2</v>
      </c>
      <c r="G4" s="73"/>
      <c r="H4" s="73"/>
      <c r="I4" s="73"/>
      <c r="J4" s="73"/>
      <c r="K4" s="73"/>
      <c r="L4" s="73"/>
      <c r="M4" s="73"/>
      <c r="N4" s="73"/>
    </row>
    <row r="5" spans="2:14" ht="17" thickBot="1" x14ac:dyDescent="0.25">
      <c r="B5" s="9"/>
      <c r="C5" s="3"/>
      <c r="D5" s="3"/>
      <c r="E5" s="3"/>
      <c r="G5" s="73"/>
      <c r="H5" s="73"/>
      <c r="I5" s="73"/>
      <c r="J5" s="73"/>
      <c r="K5" s="73"/>
      <c r="L5" s="73"/>
      <c r="M5" s="73"/>
      <c r="N5" s="73"/>
    </row>
    <row r="6" spans="2:14" x14ac:dyDescent="0.2">
      <c r="B6" s="9"/>
      <c r="C6" s="29" t="s">
        <v>70</v>
      </c>
      <c r="D6" s="29" t="s">
        <v>70</v>
      </c>
      <c r="E6" s="29" t="s">
        <v>78</v>
      </c>
      <c r="G6" s="73"/>
      <c r="H6" s="73"/>
      <c r="I6" s="73"/>
      <c r="J6" s="73"/>
      <c r="K6" s="73"/>
      <c r="L6" s="73"/>
      <c r="M6" s="73"/>
      <c r="N6" s="73"/>
    </row>
    <row r="7" spans="2:14" x14ac:dyDescent="0.2">
      <c r="B7" s="9"/>
      <c r="C7" s="29" t="s">
        <v>35</v>
      </c>
      <c r="D7" s="29" t="s">
        <v>35</v>
      </c>
      <c r="E7" s="29" t="s">
        <v>79</v>
      </c>
      <c r="G7" s="73"/>
      <c r="H7" s="73"/>
      <c r="I7" s="73"/>
      <c r="J7" s="73"/>
      <c r="K7" s="73"/>
      <c r="L7" s="73"/>
      <c r="M7" s="73"/>
      <c r="N7" s="73"/>
    </row>
    <row r="8" spans="2:14" x14ac:dyDescent="0.2">
      <c r="B8" s="9"/>
      <c r="C8" s="29" t="s">
        <v>36</v>
      </c>
      <c r="D8" s="29" t="s">
        <v>36</v>
      </c>
      <c r="E8" s="29" t="s">
        <v>75</v>
      </c>
      <c r="G8" s="73"/>
      <c r="H8" s="73"/>
      <c r="I8" s="73"/>
      <c r="J8" s="73"/>
      <c r="K8" s="73"/>
      <c r="L8" s="73"/>
      <c r="M8" s="73"/>
      <c r="N8" s="73"/>
    </row>
    <row r="9" spans="2:14" x14ac:dyDescent="0.2">
      <c r="B9" s="9"/>
      <c r="C9" s="29" t="s">
        <v>12</v>
      </c>
      <c r="D9" s="29" t="s">
        <v>12</v>
      </c>
      <c r="E9" s="29" t="s">
        <v>76</v>
      </c>
      <c r="G9" s="73"/>
      <c r="H9" s="73"/>
      <c r="I9" s="73"/>
      <c r="J9" s="73"/>
      <c r="K9" s="73"/>
      <c r="L9" s="73"/>
      <c r="M9" s="73"/>
      <c r="N9" s="73"/>
    </row>
    <row r="10" spans="2:14" ht="17" thickBot="1" x14ac:dyDescent="0.25">
      <c r="B10" s="10"/>
      <c r="C10" s="2" t="s">
        <v>13</v>
      </c>
      <c r="D10" s="2" t="s">
        <v>74</v>
      </c>
      <c r="E10" s="57" t="s">
        <v>77</v>
      </c>
      <c r="G10" s="73"/>
      <c r="H10" s="73"/>
      <c r="I10" s="73"/>
      <c r="J10" s="73"/>
      <c r="K10" s="73"/>
      <c r="L10" s="73"/>
      <c r="M10" s="73"/>
      <c r="N10" s="73"/>
    </row>
    <row r="11" spans="2:14" ht="17" thickBot="1" x14ac:dyDescent="0.25">
      <c r="E11" s="56" t="s">
        <v>43</v>
      </c>
      <c r="G11" s="73"/>
      <c r="H11" s="73"/>
      <c r="I11" s="73"/>
      <c r="J11" s="73"/>
      <c r="K11" s="73"/>
      <c r="L11" s="73"/>
      <c r="M11" s="73"/>
      <c r="N11" s="73"/>
    </row>
    <row r="12" spans="2:14" ht="17" thickBot="1" x14ac:dyDescent="0.25">
      <c r="B12" s="40" t="s">
        <v>55</v>
      </c>
      <c r="C12" s="41" t="s">
        <v>67</v>
      </c>
      <c r="D12" s="41" t="s">
        <v>67</v>
      </c>
      <c r="E12" s="41" t="s">
        <v>67</v>
      </c>
      <c r="G12" s="73"/>
      <c r="H12" s="73"/>
      <c r="I12" s="73"/>
      <c r="J12" s="73"/>
      <c r="K12" s="73"/>
      <c r="L12" s="73"/>
      <c r="M12" s="73"/>
      <c r="N12" s="73"/>
    </row>
    <row r="13" spans="2:14" ht="17" thickBot="1" x14ac:dyDescent="0.25">
      <c r="B13" s="11" t="s">
        <v>68</v>
      </c>
      <c r="C13" s="42">
        <v>5000</v>
      </c>
      <c r="D13" s="42">
        <v>5000</v>
      </c>
      <c r="E13" s="42">
        <v>5000</v>
      </c>
      <c r="G13" s="73"/>
      <c r="H13" s="73"/>
      <c r="I13" s="73"/>
      <c r="J13" s="73"/>
      <c r="K13" s="73"/>
      <c r="L13" s="73"/>
      <c r="M13" s="73"/>
      <c r="N13" s="73"/>
    </row>
    <row r="14" spans="2:14" ht="17" thickBot="1" x14ac:dyDescent="0.25">
      <c r="B14" s="43"/>
      <c r="C14" s="43"/>
      <c r="D14" s="43"/>
      <c r="E14" s="43"/>
      <c r="G14" s="73"/>
      <c r="H14" s="73"/>
      <c r="I14" s="73"/>
      <c r="J14" s="73"/>
      <c r="K14" s="73"/>
      <c r="L14" s="73"/>
      <c r="M14" s="73"/>
      <c r="N14" s="73"/>
    </row>
    <row r="15" spans="2:14" ht="17" thickBot="1" x14ac:dyDescent="0.25">
      <c r="B15" s="40" t="s">
        <v>51</v>
      </c>
      <c r="C15" s="54" t="s">
        <v>43</v>
      </c>
      <c r="D15" s="58"/>
      <c r="E15" s="53"/>
      <c r="G15" s="73"/>
      <c r="H15" s="73"/>
      <c r="I15" s="73"/>
      <c r="J15" s="73"/>
      <c r="K15" s="73"/>
      <c r="L15" s="73"/>
      <c r="M15" s="73"/>
      <c r="N15" s="73"/>
    </row>
    <row r="16" spans="2:14" ht="17" thickBot="1" x14ac:dyDescent="0.25">
      <c r="B16" s="44" t="s">
        <v>69</v>
      </c>
      <c r="C16" s="54">
        <v>428532</v>
      </c>
      <c r="D16" s="54">
        <v>213246</v>
      </c>
      <c r="E16" s="54">
        <v>643200</v>
      </c>
      <c r="G16" s="38"/>
      <c r="H16" s="38"/>
      <c r="I16" s="38"/>
      <c r="J16" s="38"/>
      <c r="K16" s="38"/>
      <c r="L16" s="38"/>
      <c r="M16" s="38"/>
      <c r="N16" s="38"/>
    </row>
    <row r="17" spans="2:14" ht="17" thickBot="1" x14ac:dyDescent="0.25">
      <c r="B17" s="44" t="s">
        <v>71</v>
      </c>
      <c r="C17" s="55">
        <v>0.03</v>
      </c>
      <c r="D17" s="55">
        <v>0.03</v>
      </c>
      <c r="E17" s="55">
        <v>0.03</v>
      </c>
      <c r="G17" s="38"/>
      <c r="H17" s="38"/>
      <c r="I17" s="38"/>
      <c r="J17" s="38"/>
      <c r="K17" s="38"/>
      <c r="L17" s="38"/>
      <c r="M17" s="38"/>
      <c r="N17" s="38"/>
    </row>
    <row r="18" spans="2:14" ht="17" thickBot="1" x14ac:dyDescent="0.25">
      <c r="B18" s="11" t="s">
        <v>54</v>
      </c>
      <c r="C18" s="42">
        <f>C16*C17</f>
        <v>12855.96</v>
      </c>
      <c r="D18" s="42">
        <f>D16*D17</f>
        <v>6397.38</v>
      </c>
      <c r="E18" s="42">
        <f>E16*E17</f>
        <v>19296</v>
      </c>
      <c r="G18" s="38"/>
      <c r="H18" s="38"/>
      <c r="I18" s="38"/>
      <c r="J18" s="38"/>
      <c r="K18" s="38"/>
      <c r="L18" s="38"/>
      <c r="M18" s="38"/>
      <c r="N18" s="38"/>
    </row>
    <row r="19" spans="2:14" ht="17" thickBot="1" x14ac:dyDescent="0.25">
      <c r="B19" s="43"/>
      <c r="C19" s="43"/>
      <c r="D19" s="43"/>
      <c r="E19" s="43"/>
      <c r="G19" s="38"/>
      <c r="H19" s="38"/>
      <c r="I19" s="38"/>
      <c r="J19" s="38"/>
      <c r="K19" s="38"/>
      <c r="L19" s="38"/>
      <c r="M19" s="38"/>
      <c r="N19" s="38"/>
    </row>
    <row r="20" spans="2:14" ht="17" thickBot="1" x14ac:dyDescent="0.25">
      <c r="B20" s="47" t="s">
        <v>57</v>
      </c>
      <c r="C20" s="48"/>
      <c r="D20" s="48"/>
      <c r="E20" s="49"/>
      <c r="G20" s="38"/>
      <c r="H20" s="38"/>
      <c r="I20" s="38"/>
      <c r="J20" s="38"/>
      <c r="K20" s="38"/>
      <c r="L20" s="38"/>
      <c r="M20" s="38"/>
      <c r="N20" s="38"/>
    </row>
    <row r="21" spans="2:14" ht="17" thickBot="1" x14ac:dyDescent="0.25">
      <c r="B21" s="44" t="s">
        <v>58</v>
      </c>
      <c r="C21" s="45" t="s">
        <v>27</v>
      </c>
      <c r="D21" s="45" t="s">
        <v>27</v>
      </c>
      <c r="E21" s="46"/>
      <c r="G21" s="38"/>
      <c r="H21" s="38"/>
      <c r="I21" s="38"/>
      <c r="J21" s="38"/>
      <c r="K21" s="38"/>
      <c r="L21" s="38"/>
      <c r="M21" s="38"/>
      <c r="N21" s="38"/>
    </row>
    <row r="22" spans="2:14" ht="17" thickBot="1" x14ac:dyDescent="0.25">
      <c r="B22" s="44" t="s">
        <v>72</v>
      </c>
      <c r="C22" s="50" t="s">
        <v>43</v>
      </c>
      <c r="D22" s="50" t="s">
        <v>43</v>
      </c>
      <c r="E22" s="50" t="s">
        <v>27</v>
      </c>
      <c r="G22" s="38"/>
      <c r="H22" s="38"/>
      <c r="I22" s="38"/>
      <c r="J22" s="38"/>
      <c r="K22" s="38"/>
      <c r="L22" s="38"/>
      <c r="M22" s="38"/>
      <c r="N22" s="38"/>
    </row>
    <row r="23" spans="2:14" ht="17" thickBot="1" x14ac:dyDescent="0.25">
      <c r="B23" s="11" t="s">
        <v>54</v>
      </c>
      <c r="C23" s="51" t="s">
        <v>73</v>
      </c>
      <c r="D23" s="51" t="s">
        <v>73</v>
      </c>
      <c r="E23" s="51">
        <v>500</v>
      </c>
      <c r="G23" s="38"/>
      <c r="H23" s="38"/>
      <c r="I23" s="38"/>
      <c r="J23" s="38"/>
      <c r="K23" s="38"/>
      <c r="L23" s="38"/>
      <c r="M23" s="38"/>
      <c r="N23" s="38"/>
    </row>
    <row r="24" spans="2:14" ht="17" thickBot="1" x14ac:dyDescent="0.25"/>
    <row r="25" spans="2:14" ht="17" thickBot="1" x14ac:dyDescent="0.25">
      <c r="B25" s="20" t="s">
        <v>60</v>
      </c>
      <c r="C25" s="28">
        <f>C18+C13</f>
        <v>17855.96</v>
      </c>
      <c r="D25" s="28">
        <f>D13+D18</f>
        <v>11397.380000000001</v>
      </c>
      <c r="E25" s="28">
        <f>E23+E18+E13</f>
        <v>24796</v>
      </c>
    </row>
    <row r="26" spans="2:14" ht="17" thickBot="1" x14ac:dyDescent="0.25"/>
    <row r="27" spans="2:14" ht="17" thickBot="1" x14ac:dyDescent="0.25">
      <c r="B27" s="20" t="s">
        <v>31</v>
      </c>
      <c r="C27" s="28" t="s">
        <v>42</v>
      </c>
      <c r="D27" s="28" t="s">
        <v>42</v>
      </c>
      <c r="E27" s="28" t="s">
        <v>42</v>
      </c>
    </row>
    <row r="28" spans="2:14" ht="17" thickBot="1" x14ac:dyDescent="0.25"/>
    <row r="29" spans="2:14" ht="17" thickBot="1" x14ac:dyDescent="0.25">
      <c r="B29" s="20" t="s">
        <v>32</v>
      </c>
      <c r="C29" s="28">
        <f>C25*12</f>
        <v>214271.52</v>
      </c>
      <c r="D29" s="28">
        <f>D25*12</f>
        <v>136768.56</v>
      </c>
      <c r="E29" s="28">
        <f>E25*12</f>
        <v>297552</v>
      </c>
    </row>
    <row r="31" spans="2:14" x14ac:dyDescent="0.2">
      <c r="B31" s="52" t="s">
        <v>80</v>
      </c>
      <c r="C31" s="52"/>
      <c r="D31" s="52"/>
      <c r="E31" s="52"/>
    </row>
    <row r="32" spans="2:14" x14ac:dyDescent="0.2">
      <c r="B32" s="52"/>
      <c r="C32" s="52"/>
      <c r="D32" s="52"/>
      <c r="E32" s="52"/>
    </row>
    <row r="33" spans="2:5" x14ac:dyDescent="0.2">
      <c r="B33" s="52"/>
      <c r="C33" s="52"/>
      <c r="D33" s="52"/>
      <c r="E33" s="52"/>
    </row>
    <row r="34" spans="2:5" x14ac:dyDescent="0.2">
      <c r="B34" s="52"/>
      <c r="C34" s="52"/>
      <c r="D34" s="52"/>
      <c r="E34" s="52"/>
    </row>
  </sheetData>
  <mergeCells count="7">
    <mergeCell ref="B2:E2"/>
    <mergeCell ref="B3:E3"/>
    <mergeCell ref="B4:B10"/>
    <mergeCell ref="B20:E20"/>
    <mergeCell ref="B31:E34"/>
    <mergeCell ref="G2:K2"/>
    <mergeCell ref="G3:N2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518B2-E841-AD4F-9BC6-5FAB1B793DB5}">
  <dimension ref="B1:N18"/>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65</v>
      </c>
      <c r="C2" s="33"/>
      <c r="D2" s="33"/>
      <c r="E2" s="33"/>
      <c r="G2" s="68" t="s">
        <v>104</v>
      </c>
      <c r="H2" s="34"/>
      <c r="I2" s="34"/>
      <c r="J2" s="34"/>
      <c r="K2" s="34"/>
    </row>
    <row r="3" spans="2:14" ht="17" thickBot="1" x14ac:dyDescent="0.25">
      <c r="B3" s="6"/>
      <c r="C3" s="7"/>
      <c r="D3" s="7"/>
      <c r="E3" s="7"/>
      <c r="G3" s="69" t="s">
        <v>103</v>
      </c>
      <c r="H3" s="70"/>
      <c r="I3" s="70"/>
      <c r="J3" s="70"/>
      <c r="K3" s="70"/>
      <c r="L3" s="70"/>
      <c r="M3" s="70"/>
      <c r="N3" s="71"/>
    </row>
    <row r="4" spans="2:14" ht="17" thickBot="1" x14ac:dyDescent="0.25">
      <c r="B4" s="8" t="s">
        <v>81</v>
      </c>
      <c r="C4" s="2" t="s">
        <v>0</v>
      </c>
      <c r="D4" s="2" t="s">
        <v>1</v>
      </c>
      <c r="E4" s="2" t="s">
        <v>2</v>
      </c>
      <c r="G4" s="72"/>
      <c r="H4" s="73"/>
      <c r="I4" s="73"/>
      <c r="J4" s="73"/>
      <c r="K4" s="73"/>
      <c r="L4" s="73"/>
      <c r="M4" s="73"/>
      <c r="N4" s="74"/>
    </row>
    <row r="5" spans="2:14" ht="17" thickBot="1" x14ac:dyDescent="0.25">
      <c r="B5" s="9"/>
      <c r="C5" s="3"/>
      <c r="D5" s="3"/>
      <c r="E5" s="3"/>
      <c r="G5" s="72"/>
      <c r="H5" s="73"/>
      <c r="I5" s="73"/>
      <c r="J5" s="73"/>
      <c r="K5" s="73"/>
      <c r="L5" s="73"/>
      <c r="M5" s="73"/>
      <c r="N5" s="74"/>
    </row>
    <row r="6" spans="2:14" x14ac:dyDescent="0.2">
      <c r="B6" s="9"/>
      <c r="C6" s="29" t="s">
        <v>106</v>
      </c>
      <c r="D6" s="29" t="s">
        <v>49</v>
      </c>
      <c r="E6" s="29" t="s">
        <v>49</v>
      </c>
      <c r="G6" s="72"/>
      <c r="H6" s="73"/>
      <c r="I6" s="73"/>
      <c r="J6" s="73"/>
      <c r="K6" s="73"/>
      <c r="L6" s="73"/>
      <c r="M6" s="73"/>
      <c r="N6" s="74"/>
    </row>
    <row r="7" spans="2:14" x14ac:dyDescent="0.2">
      <c r="B7" s="9"/>
      <c r="C7" s="29" t="s">
        <v>35</v>
      </c>
      <c r="D7" s="29" t="s">
        <v>43</v>
      </c>
      <c r="E7" s="29" t="s">
        <v>43</v>
      </c>
      <c r="G7" s="72"/>
      <c r="H7" s="73"/>
      <c r="I7" s="73"/>
      <c r="J7" s="73"/>
      <c r="K7" s="73"/>
      <c r="L7" s="73"/>
      <c r="M7" s="73"/>
      <c r="N7" s="74"/>
    </row>
    <row r="8" spans="2:14" x14ac:dyDescent="0.2">
      <c r="B8" s="9"/>
      <c r="C8" s="29" t="s">
        <v>36</v>
      </c>
      <c r="D8" s="29" t="s">
        <v>43</v>
      </c>
      <c r="E8" s="29" t="s">
        <v>43</v>
      </c>
      <c r="G8" s="72"/>
      <c r="H8" s="73"/>
      <c r="I8" s="73"/>
      <c r="J8" s="73"/>
      <c r="K8" s="73"/>
      <c r="L8" s="73"/>
      <c r="M8" s="73"/>
      <c r="N8" s="74"/>
    </row>
    <row r="9" spans="2:14" x14ac:dyDescent="0.2">
      <c r="B9" s="9"/>
      <c r="C9" s="29" t="s">
        <v>12</v>
      </c>
      <c r="D9" s="29" t="s">
        <v>43</v>
      </c>
      <c r="E9" s="29" t="s">
        <v>43</v>
      </c>
      <c r="G9" s="72"/>
      <c r="H9" s="73"/>
      <c r="I9" s="73"/>
      <c r="J9" s="73"/>
      <c r="K9" s="73"/>
      <c r="L9" s="73"/>
      <c r="M9" s="73"/>
      <c r="N9" s="74"/>
    </row>
    <row r="10" spans="2:14" ht="17" thickBot="1" x14ac:dyDescent="0.25">
      <c r="B10" s="10"/>
      <c r="C10" s="2" t="s">
        <v>13</v>
      </c>
      <c r="D10" s="2" t="s">
        <v>43</v>
      </c>
      <c r="E10" s="2" t="s">
        <v>43</v>
      </c>
      <c r="G10" s="72"/>
      <c r="H10" s="73"/>
      <c r="I10" s="73"/>
      <c r="J10" s="73"/>
      <c r="K10" s="73"/>
      <c r="L10" s="73"/>
      <c r="M10" s="73"/>
      <c r="N10" s="74"/>
    </row>
    <row r="11" spans="2:14" x14ac:dyDescent="0.2">
      <c r="G11" s="72"/>
      <c r="H11" s="73"/>
      <c r="I11" s="73"/>
      <c r="J11" s="73"/>
      <c r="K11" s="73"/>
      <c r="L11" s="73"/>
      <c r="M11" s="73"/>
      <c r="N11" s="74"/>
    </row>
    <row r="12" spans="2:14" x14ac:dyDescent="0.2">
      <c r="G12" s="72"/>
      <c r="H12" s="73"/>
      <c r="I12" s="73"/>
      <c r="J12" s="73"/>
      <c r="K12" s="73"/>
      <c r="L12" s="73"/>
      <c r="M12" s="73"/>
      <c r="N12" s="74"/>
    </row>
    <row r="13" spans="2:14" x14ac:dyDescent="0.2">
      <c r="G13" s="72"/>
      <c r="H13" s="73"/>
      <c r="I13" s="73"/>
      <c r="J13" s="73"/>
      <c r="K13" s="73"/>
      <c r="L13" s="73"/>
      <c r="M13" s="73"/>
      <c r="N13" s="74"/>
    </row>
    <row r="14" spans="2:14" x14ac:dyDescent="0.2">
      <c r="G14" s="72"/>
      <c r="H14" s="73"/>
      <c r="I14" s="73"/>
      <c r="J14" s="73"/>
      <c r="K14" s="73"/>
      <c r="L14" s="73"/>
      <c r="M14" s="73"/>
      <c r="N14" s="74"/>
    </row>
    <row r="15" spans="2:14" x14ac:dyDescent="0.2">
      <c r="G15" s="75"/>
      <c r="H15" s="76"/>
      <c r="I15" s="76"/>
      <c r="J15" s="76"/>
      <c r="K15" s="76"/>
      <c r="L15" s="76"/>
      <c r="M15" s="76"/>
      <c r="N15" s="77"/>
    </row>
    <row r="17" spans="7:14" x14ac:dyDescent="0.2">
      <c r="G17" s="78" t="s">
        <v>118</v>
      </c>
      <c r="H17" s="66"/>
      <c r="I17" s="66"/>
      <c r="J17" s="66"/>
      <c r="K17" s="66"/>
      <c r="L17" s="67"/>
      <c r="M17" s="67"/>
      <c r="N17" s="67"/>
    </row>
    <row r="18" spans="7:14" x14ac:dyDescent="0.2">
      <c r="G18" s="67"/>
      <c r="H18" s="67"/>
      <c r="I18" s="67"/>
      <c r="J18" s="67"/>
      <c r="K18" s="67"/>
      <c r="L18" s="67"/>
      <c r="M18" s="67"/>
      <c r="N18" s="67"/>
    </row>
  </sheetData>
  <mergeCells count="6">
    <mergeCell ref="B2:E2"/>
    <mergeCell ref="B3:E3"/>
    <mergeCell ref="B4:B10"/>
    <mergeCell ref="G2:K2"/>
    <mergeCell ref="G3:N15"/>
    <mergeCell ref="G17:N1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EFAA-72C6-6543-8760-FA4480FE76CC}">
  <dimension ref="B1:N34"/>
  <sheetViews>
    <sheetView workbookViewId="0"/>
  </sheetViews>
  <sheetFormatPr baseColWidth="10" defaultRowHeight="16" x14ac:dyDescent="0.2"/>
  <cols>
    <col min="2" max="2" width="30.6640625" customWidth="1"/>
    <col min="3" max="5" width="25.83203125" customWidth="1"/>
  </cols>
  <sheetData>
    <row r="1" spans="2:14" ht="17" thickBot="1" x14ac:dyDescent="0.25"/>
    <row r="2" spans="2:14" ht="18" thickBot="1" x14ac:dyDescent="0.25">
      <c r="B2" s="32" t="s">
        <v>82</v>
      </c>
      <c r="C2" s="33"/>
      <c r="D2" s="33"/>
      <c r="E2" s="33"/>
      <c r="G2" s="68" t="s">
        <v>102</v>
      </c>
      <c r="H2" s="34"/>
      <c r="I2" s="34"/>
      <c r="J2" s="34"/>
      <c r="K2" s="34"/>
    </row>
    <row r="3" spans="2:14" ht="17" thickBot="1" x14ac:dyDescent="0.25">
      <c r="B3" s="6"/>
      <c r="C3" s="7"/>
      <c r="D3" s="7"/>
      <c r="E3" s="7"/>
      <c r="G3" s="70" t="s">
        <v>113</v>
      </c>
      <c r="H3" s="70"/>
      <c r="I3" s="70"/>
      <c r="J3" s="70"/>
      <c r="K3" s="70"/>
      <c r="L3" s="70"/>
      <c r="M3" s="70"/>
      <c r="N3" s="70"/>
    </row>
    <row r="4" spans="2:14" ht="17" thickBot="1" x14ac:dyDescent="0.25">
      <c r="B4" s="8" t="s">
        <v>83</v>
      </c>
      <c r="C4" s="2" t="s">
        <v>0</v>
      </c>
      <c r="D4" s="2" t="s">
        <v>1</v>
      </c>
      <c r="E4" s="2" t="s">
        <v>2</v>
      </c>
      <c r="G4" s="73"/>
      <c r="H4" s="73"/>
      <c r="I4" s="73"/>
      <c r="J4" s="73"/>
      <c r="K4" s="73"/>
      <c r="L4" s="73"/>
      <c r="M4" s="73"/>
      <c r="N4" s="73"/>
    </row>
    <row r="5" spans="2:14" ht="17" thickBot="1" x14ac:dyDescent="0.25">
      <c r="B5" s="9"/>
      <c r="C5" s="3"/>
      <c r="D5" s="3"/>
      <c r="E5" s="3"/>
      <c r="G5" s="73"/>
      <c r="H5" s="73"/>
      <c r="I5" s="73"/>
      <c r="J5" s="73"/>
      <c r="K5" s="73"/>
      <c r="L5" s="73"/>
      <c r="M5" s="73"/>
      <c r="N5" s="73"/>
    </row>
    <row r="6" spans="2:14" x14ac:dyDescent="0.2">
      <c r="B6" s="9"/>
      <c r="C6" s="29" t="s">
        <v>70</v>
      </c>
      <c r="D6" s="29" t="s">
        <v>70</v>
      </c>
      <c r="E6" s="29" t="s">
        <v>86</v>
      </c>
      <c r="G6" s="73"/>
      <c r="H6" s="73"/>
      <c r="I6" s="73"/>
      <c r="J6" s="73"/>
      <c r="K6" s="73"/>
      <c r="L6" s="73"/>
      <c r="M6" s="73"/>
      <c r="N6" s="73"/>
    </row>
    <row r="7" spans="2:14" x14ac:dyDescent="0.2">
      <c r="B7" s="9"/>
      <c r="C7" s="29" t="s">
        <v>35</v>
      </c>
      <c r="D7" s="29" t="s">
        <v>35</v>
      </c>
      <c r="E7" s="29" t="s">
        <v>79</v>
      </c>
      <c r="G7" s="73"/>
      <c r="H7" s="73"/>
      <c r="I7" s="73"/>
      <c r="J7" s="73"/>
      <c r="K7" s="73"/>
      <c r="L7" s="73"/>
      <c r="M7" s="73"/>
      <c r="N7" s="73"/>
    </row>
    <row r="8" spans="2:14" x14ac:dyDescent="0.2">
      <c r="B8" s="9"/>
      <c r="C8" s="29" t="s">
        <v>36</v>
      </c>
      <c r="D8" s="29" t="s">
        <v>36</v>
      </c>
      <c r="E8" s="29" t="s">
        <v>75</v>
      </c>
      <c r="G8" s="73"/>
      <c r="H8" s="73"/>
      <c r="I8" s="73"/>
      <c r="J8" s="73"/>
      <c r="K8" s="73"/>
      <c r="L8" s="73"/>
      <c r="M8" s="73"/>
      <c r="N8" s="73"/>
    </row>
    <row r="9" spans="2:14" x14ac:dyDescent="0.2">
      <c r="B9" s="9"/>
      <c r="C9" s="29" t="s">
        <v>12</v>
      </c>
      <c r="D9" s="29" t="s">
        <v>12</v>
      </c>
      <c r="E9" s="29" t="s">
        <v>76</v>
      </c>
      <c r="G9" s="73"/>
      <c r="H9" s="73"/>
      <c r="I9" s="73"/>
      <c r="J9" s="73"/>
      <c r="K9" s="73"/>
      <c r="L9" s="73"/>
      <c r="M9" s="73"/>
      <c r="N9" s="73"/>
    </row>
    <row r="10" spans="2:14" ht="17" thickBot="1" x14ac:dyDescent="0.25">
      <c r="B10" s="10"/>
      <c r="C10" s="2" t="s">
        <v>13</v>
      </c>
      <c r="D10" s="2" t="s">
        <v>74</v>
      </c>
      <c r="E10" s="57" t="s">
        <v>87</v>
      </c>
      <c r="G10" s="73"/>
      <c r="H10" s="73"/>
      <c r="I10" s="73"/>
      <c r="J10" s="73"/>
      <c r="K10" s="73"/>
      <c r="L10" s="73"/>
      <c r="M10" s="73"/>
      <c r="N10" s="73"/>
    </row>
    <row r="11" spans="2:14" ht="17" thickBot="1" x14ac:dyDescent="0.25">
      <c r="E11" s="56" t="s">
        <v>43</v>
      </c>
      <c r="G11" s="73"/>
      <c r="H11" s="73"/>
      <c r="I11" s="73"/>
      <c r="J11" s="73"/>
      <c r="K11" s="73"/>
      <c r="L11" s="73"/>
      <c r="M11" s="73"/>
      <c r="N11" s="73"/>
    </row>
    <row r="12" spans="2:14" ht="17" thickBot="1" x14ac:dyDescent="0.25">
      <c r="B12" s="40" t="s">
        <v>55</v>
      </c>
      <c r="C12" s="41" t="s">
        <v>67</v>
      </c>
      <c r="D12" s="41" t="s">
        <v>67</v>
      </c>
      <c r="E12" s="41" t="s">
        <v>67</v>
      </c>
      <c r="G12" s="73"/>
      <c r="H12" s="73"/>
      <c r="I12" s="73"/>
      <c r="J12" s="73"/>
      <c r="K12" s="73"/>
      <c r="L12" s="73"/>
      <c r="M12" s="73"/>
      <c r="N12" s="73"/>
    </row>
    <row r="13" spans="2:14" ht="17" thickBot="1" x14ac:dyDescent="0.25">
      <c r="B13" s="11" t="s">
        <v>85</v>
      </c>
      <c r="C13" s="42">
        <v>5000</v>
      </c>
      <c r="D13" s="42">
        <v>5000</v>
      </c>
      <c r="E13" s="42">
        <v>5000</v>
      </c>
      <c r="G13" s="73"/>
      <c r="H13" s="73"/>
      <c r="I13" s="73"/>
      <c r="J13" s="73"/>
      <c r="K13" s="73"/>
      <c r="L13" s="73"/>
      <c r="M13" s="73"/>
      <c r="N13" s="73"/>
    </row>
    <row r="14" spans="2:14" ht="17" thickBot="1" x14ac:dyDescent="0.25">
      <c r="B14" s="43"/>
      <c r="C14" s="43"/>
      <c r="D14" s="43"/>
      <c r="E14" s="43"/>
      <c r="G14" s="73"/>
      <c r="H14" s="73"/>
      <c r="I14" s="73"/>
      <c r="J14" s="73"/>
      <c r="K14" s="73"/>
      <c r="L14" s="73"/>
      <c r="M14" s="73"/>
      <c r="N14" s="73"/>
    </row>
    <row r="15" spans="2:14" ht="17" thickBot="1" x14ac:dyDescent="0.25">
      <c r="B15" s="40" t="s">
        <v>51</v>
      </c>
      <c r="C15" s="54" t="s">
        <v>43</v>
      </c>
      <c r="D15" s="58"/>
      <c r="E15" s="53"/>
      <c r="G15" s="73"/>
      <c r="H15" s="73"/>
      <c r="I15" s="73"/>
      <c r="J15" s="73"/>
      <c r="K15" s="73"/>
      <c r="L15" s="73"/>
      <c r="M15" s="73"/>
      <c r="N15" s="73"/>
    </row>
    <row r="16" spans="2:14" ht="17" thickBot="1" x14ac:dyDescent="0.25">
      <c r="B16" s="44" t="s">
        <v>84</v>
      </c>
      <c r="C16" s="54">
        <v>98088</v>
      </c>
      <c r="D16" s="54">
        <v>73200</v>
      </c>
      <c r="E16" s="54">
        <v>232356</v>
      </c>
      <c r="G16" s="38"/>
      <c r="H16" s="38"/>
      <c r="I16" s="38"/>
      <c r="J16" s="38"/>
      <c r="K16" s="38"/>
      <c r="L16" s="38"/>
      <c r="M16" s="38"/>
      <c r="N16" s="38"/>
    </row>
    <row r="17" spans="2:14" ht="17" thickBot="1" x14ac:dyDescent="0.25">
      <c r="B17" s="44" t="s">
        <v>71</v>
      </c>
      <c r="C17" s="55">
        <v>0.12</v>
      </c>
      <c r="D17" s="55">
        <v>0.12</v>
      </c>
      <c r="E17" s="55">
        <v>0.12</v>
      </c>
      <c r="G17" s="38"/>
      <c r="H17" s="38"/>
      <c r="I17" s="38"/>
      <c r="J17" s="38"/>
      <c r="K17" s="38"/>
      <c r="L17" s="38"/>
      <c r="M17" s="38"/>
      <c r="N17" s="38"/>
    </row>
    <row r="18" spans="2:14" ht="17" thickBot="1" x14ac:dyDescent="0.25">
      <c r="B18" s="11" t="s">
        <v>54</v>
      </c>
      <c r="C18" s="42">
        <f>C16*C17</f>
        <v>11770.56</v>
      </c>
      <c r="D18" s="42">
        <f>D16*D17</f>
        <v>8784</v>
      </c>
      <c r="E18" s="42">
        <f>E16*E17</f>
        <v>27882.719999999998</v>
      </c>
      <c r="G18" s="38"/>
      <c r="H18" s="38"/>
      <c r="I18" s="38"/>
      <c r="J18" s="38"/>
      <c r="K18" s="38"/>
      <c r="L18" s="38"/>
      <c r="M18" s="38"/>
      <c r="N18" s="38"/>
    </row>
    <row r="19" spans="2:14" ht="17" thickBot="1" x14ac:dyDescent="0.25">
      <c r="B19" s="43"/>
      <c r="C19" s="43"/>
      <c r="D19" s="43"/>
      <c r="E19" s="43"/>
      <c r="G19" s="38"/>
      <c r="H19" s="38"/>
      <c r="I19" s="38"/>
      <c r="J19" s="38"/>
      <c r="K19" s="38"/>
      <c r="L19" s="38"/>
      <c r="M19" s="38"/>
      <c r="N19" s="38"/>
    </row>
    <row r="20" spans="2:14" ht="17" thickBot="1" x14ac:dyDescent="0.25">
      <c r="B20" s="47" t="s">
        <v>57</v>
      </c>
      <c r="C20" s="48"/>
      <c r="D20" s="48"/>
      <c r="E20" s="49"/>
      <c r="G20" s="38"/>
      <c r="H20" s="38"/>
      <c r="I20" s="38"/>
      <c r="J20" s="38"/>
      <c r="K20" s="38"/>
      <c r="L20" s="38"/>
      <c r="M20" s="38"/>
      <c r="N20" s="38"/>
    </row>
    <row r="21" spans="2:14" ht="17" thickBot="1" x14ac:dyDescent="0.25">
      <c r="B21" s="44" t="s">
        <v>58</v>
      </c>
      <c r="C21" s="45" t="s">
        <v>27</v>
      </c>
      <c r="D21" s="45" t="s">
        <v>27</v>
      </c>
      <c r="E21" s="46"/>
      <c r="G21" s="38"/>
      <c r="H21" s="38"/>
      <c r="I21" s="38"/>
      <c r="J21" s="38"/>
      <c r="K21" s="38"/>
      <c r="L21" s="38"/>
      <c r="M21" s="38"/>
      <c r="N21" s="38"/>
    </row>
    <row r="22" spans="2:14" ht="17" thickBot="1" x14ac:dyDescent="0.25">
      <c r="B22" s="44" t="s">
        <v>72</v>
      </c>
      <c r="C22" s="50" t="s">
        <v>43</v>
      </c>
      <c r="D22" s="50" t="s">
        <v>43</v>
      </c>
      <c r="E22" s="50" t="s">
        <v>27</v>
      </c>
      <c r="G22" s="38"/>
      <c r="H22" s="38"/>
      <c r="I22" s="38"/>
      <c r="J22" s="38"/>
      <c r="K22" s="38"/>
      <c r="L22" s="38"/>
      <c r="M22" s="38"/>
      <c r="N22" s="38"/>
    </row>
    <row r="23" spans="2:14" ht="17" thickBot="1" x14ac:dyDescent="0.25">
      <c r="B23" s="11" t="s">
        <v>54</v>
      </c>
      <c r="C23" s="51" t="s">
        <v>73</v>
      </c>
      <c r="D23" s="51" t="s">
        <v>73</v>
      </c>
      <c r="E23" s="51">
        <v>500</v>
      </c>
      <c r="G23" s="38"/>
      <c r="H23" s="38"/>
      <c r="I23" s="38"/>
      <c r="J23" s="38"/>
      <c r="K23" s="38"/>
      <c r="L23" s="38"/>
      <c r="M23" s="38"/>
      <c r="N23" s="38"/>
    </row>
    <row r="24" spans="2:14" ht="17" thickBot="1" x14ac:dyDescent="0.25"/>
    <row r="25" spans="2:14" ht="17" thickBot="1" x14ac:dyDescent="0.25">
      <c r="B25" s="20" t="s">
        <v>60</v>
      </c>
      <c r="C25" s="28">
        <f>C18</f>
        <v>11770.56</v>
      </c>
      <c r="D25" s="28">
        <f t="shared" ref="D25:E25" si="0">D18</f>
        <v>8784</v>
      </c>
      <c r="E25" s="28">
        <f>E18+E23</f>
        <v>28382.719999999998</v>
      </c>
    </row>
    <row r="26" spans="2:14" ht="17" thickBot="1" x14ac:dyDescent="0.25"/>
    <row r="27" spans="2:14" ht="17" thickBot="1" x14ac:dyDescent="0.25">
      <c r="B27" s="20" t="s">
        <v>31</v>
      </c>
      <c r="C27" s="28" t="s">
        <v>42</v>
      </c>
      <c r="D27" s="28" t="s">
        <v>42</v>
      </c>
      <c r="E27" s="28" t="s">
        <v>42</v>
      </c>
    </row>
    <row r="28" spans="2:14" ht="17" thickBot="1" x14ac:dyDescent="0.25"/>
    <row r="29" spans="2:14" ht="17" thickBot="1" x14ac:dyDescent="0.25">
      <c r="B29" s="20" t="s">
        <v>32</v>
      </c>
      <c r="C29" s="28">
        <f>C25*12</f>
        <v>141246.72</v>
      </c>
      <c r="D29" s="28">
        <f>D25*12</f>
        <v>105408</v>
      </c>
      <c r="E29" s="28">
        <f>E25*12</f>
        <v>340592.63999999996</v>
      </c>
    </row>
    <row r="31" spans="2:14" x14ac:dyDescent="0.2">
      <c r="B31" s="52" t="s">
        <v>88</v>
      </c>
      <c r="C31" s="52"/>
      <c r="D31" s="52"/>
      <c r="E31" s="52"/>
    </row>
    <row r="32" spans="2:14" x14ac:dyDescent="0.2">
      <c r="B32" s="52"/>
      <c r="C32" s="52"/>
      <c r="D32" s="52"/>
      <c r="E32" s="52"/>
    </row>
    <row r="33" spans="2:5" x14ac:dyDescent="0.2">
      <c r="B33" s="52"/>
      <c r="C33" s="52"/>
      <c r="D33" s="52"/>
      <c r="E33" s="52"/>
    </row>
    <row r="34" spans="2:5" x14ac:dyDescent="0.2">
      <c r="B34" s="52"/>
      <c r="C34" s="52"/>
      <c r="D34" s="52"/>
      <c r="E34" s="52"/>
    </row>
  </sheetData>
  <mergeCells count="7">
    <mergeCell ref="B2:E2"/>
    <mergeCell ref="B3:E3"/>
    <mergeCell ref="B4:B10"/>
    <mergeCell ref="B20:E20"/>
    <mergeCell ref="B31:E34"/>
    <mergeCell ref="G2:K2"/>
    <mergeCell ref="G3:N2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Kayla Sales Current</vt:lpstr>
      <vt:lpstr>Kayla Sales New</vt:lpstr>
      <vt:lpstr>Joe Tech Current </vt:lpstr>
      <vt:lpstr>Joe Tech New </vt:lpstr>
      <vt:lpstr>Chloe ASM Current</vt:lpstr>
      <vt:lpstr>Chloe ASM New</vt:lpstr>
      <vt:lpstr>Tom Sls  Mgr Current</vt:lpstr>
      <vt:lpstr>Tom Sls Mgr New</vt:lpstr>
      <vt:lpstr>Darius F&amp;I Current</vt:lpstr>
      <vt:lpstr>Darius F&amp;I New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jcpcars jcpcars</dc:creator>
  <cp:lastModifiedBy>jcpcars jcpcars</cp:lastModifiedBy>
  <dcterms:created xsi:type="dcterms:W3CDTF">2022-08-25T15:19:39Z</dcterms:created>
  <dcterms:modified xsi:type="dcterms:W3CDTF">2022-08-26T12:35:47Z</dcterms:modified>
</cp:coreProperties>
</file>